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150" windowHeight="6950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3FFE9D5AD4FE4C6CA72939C524612C7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842385" y="4450715"/>
          <a:ext cx="791845" cy="1041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83894751E6804763983549135569592F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943985" y="8662670"/>
          <a:ext cx="7385050" cy="8058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86A04CD31F5D4416B625ED3C00CFF4C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891915" y="14335125"/>
          <a:ext cx="7283450" cy="8204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41DF6963853F4718919211BAFEFE451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909695" y="17225645"/>
          <a:ext cx="7397750" cy="764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036E3A99F8AF492E9D77B92587330C5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900420" y="23174960"/>
          <a:ext cx="16090900" cy="6870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07AF62B69F5E4743AB62EE0102182FFE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848735" y="24926290"/>
          <a:ext cx="10115550" cy="715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17772C293D5C473BBF521ECC6019619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78580" y="26622375"/>
          <a:ext cx="7505700" cy="8013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B007419405FF42849AB36696C4CBA11F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905250" y="31890970"/>
          <a:ext cx="15779750" cy="8731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AC4985E1B5C1465F96E2CAF530F23336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918585" y="34728785"/>
          <a:ext cx="12458700" cy="7721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F9A5242CAF4E47AFB092B370E2F5168C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809365" y="36457890"/>
          <a:ext cx="15760700" cy="8794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1D1546DBE4AF45B9BDC6F2A2475DB27F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983990" y="39739570"/>
          <a:ext cx="14579600" cy="8509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B8CC8FA9E36C4FD3842B62FC588E30FA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809365" y="42015410"/>
          <a:ext cx="15951200" cy="6699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F0FAC0BED9274A8AA1B4442FD36E31A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3892550" y="44610020"/>
          <a:ext cx="15786100" cy="6813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7220340288E240C9803D7DABB13F9D9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844290" y="46013370"/>
          <a:ext cx="15989300" cy="7924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B3A83F5946174CAEBFD4AF1CD94601E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896995" y="48458120"/>
          <a:ext cx="16052800" cy="8464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01FF06EAF7414BAC996F0B863C71AF69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3865880" y="50765075"/>
          <a:ext cx="16103600" cy="7581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BEDC4748FAEB4EAA8B0B6843C0ECA01A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068695" y="52473860"/>
          <a:ext cx="16154400" cy="5175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30CF61B16D6441F5A2776577716192C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3848100" y="56437530"/>
          <a:ext cx="15913100" cy="7391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498381A572364E6E91DA74EF4F840CAE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3848735" y="59500135"/>
          <a:ext cx="15970250" cy="8566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477BDF925A5C4888853F3DD484D174D4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584825" y="61939805"/>
          <a:ext cx="16084550" cy="8070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E5F7B62C827F406394D0C002443DCEE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584825" y="67621150"/>
          <a:ext cx="16154400" cy="7981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85B56CEC74BB4EF3B1B5F22CE320846D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558790" y="69307075"/>
          <a:ext cx="15894050" cy="8318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6E2A5E3BB0D6409AABFD5CB281FC2FD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3856990" y="72712580"/>
          <a:ext cx="16186150" cy="8597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D3B36FCD004D4C559BAF20198D5A0B2A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699125" y="76922630"/>
          <a:ext cx="16167100" cy="8178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69EE4021DF744EC29BEE3FB0049F2B2F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891915" y="78713330"/>
          <a:ext cx="16065500" cy="8597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03D926BD72BB4A1B9423CEE36CCA86F8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655945" y="80043655"/>
          <a:ext cx="15944850" cy="8578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E617E5AE08654D02A48D6099BBBA623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635625" y="82146140"/>
          <a:ext cx="16059150" cy="8197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25D658FB5DB04509985CB4AB50C24C02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3835400" y="85316060"/>
          <a:ext cx="15843250" cy="7886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2F8E33A667B64985B24F7E210C3851DC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598795" y="86081235"/>
          <a:ext cx="16217900" cy="8496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C4E384669EE542B2885547EB1FF130AB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622290" y="88572340"/>
          <a:ext cx="16103600" cy="7829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3DD6B33D2D5942C7889446BAD6F992FA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645785" y="93624400"/>
          <a:ext cx="16046450" cy="8439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43EA54B8F05640A88A2F325C472E6EDD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5638800" y="96482535"/>
          <a:ext cx="16109950" cy="8667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885B26969E3F4A39AE48C715907A140E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3825875" y="98654235"/>
          <a:ext cx="15703550" cy="8197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4E5CAC00C05B4BD484BAA380EBFE87D0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5641975" y="99995990"/>
          <a:ext cx="16097250" cy="8210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3F993BEDEDE0413596BC7BCE5D9A567D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5615940" y="102262940"/>
          <a:ext cx="16033750" cy="8547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4D42D50B342E4C608859C4B78DC121AF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628640" y="105061385"/>
          <a:ext cx="16027400" cy="8401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457A3F4B05B24DE9B46583F8DA955DFD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5598160" y="110719870"/>
          <a:ext cx="15836900" cy="8223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405B541A3C434FAB88C7B0AED6ED3CF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5625465" y="113318290"/>
          <a:ext cx="16129000" cy="857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E1ADC605A7984181ABFA2BCDD350490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3927475" y="118993920"/>
          <a:ext cx="16224250" cy="8058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95EAED198E4B4659BABAAE5445B5393F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3857625" y="121356755"/>
          <a:ext cx="16008350" cy="8134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8" name="ID_DBFAA09608854BE8B6878B63F98B21AF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5581650" y="122867420"/>
          <a:ext cx="16002000" cy="8134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D5F4938639584942B7D63E9BEEE52EF4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949065" y="6160770"/>
          <a:ext cx="16256000" cy="8807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1F9C99E94816462E9709DA8872C93B6C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5625465" y="3969385"/>
          <a:ext cx="15881350" cy="637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4EF871082BDF466197F7F8D127B442DE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865880" y="1117600"/>
          <a:ext cx="16065500" cy="8204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E5E941BBB8494FEABD4544E3F36F26C0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5558790" y="241935"/>
          <a:ext cx="15805150" cy="6381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" name="ID_035AD7052FC94498A97106D613B5CC15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5891530" y="52995830"/>
          <a:ext cx="15640050" cy="7594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" name="ID_19B8BB5717B449A0AC1903DA3E19BD64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5678170" y="48112680"/>
          <a:ext cx="15989300" cy="7924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" name="ID_ACC5D7A45EEF416EB0B4768A5BA80CB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5594985" y="59814460"/>
          <a:ext cx="15881350" cy="832485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<sst xmlns="http://schemas.openxmlformats.org/spreadsheetml/2006/main" count="5051" uniqueCount="1400">
  <si>
    <t>city_name</t>
  </si>
  <si>
    <t>county_name</t>
  </si>
  <si>
    <t>city_id</t>
  </si>
  <si>
    <t>date</t>
  </si>
  <si>
    <t>value</t>
  </si>
  <si>
    <t>三亚市</t>
  </si>
  <si>
    <t>三亚市市辖区</t>
  </si>
  <si>
    <t>460201</t>
  </si>
  <si>
    <t>2021Q2</t>
  </si>
  <si>
    <t>1992      0</t>
  </si>
  <si>
    <t>海棠区</t>
  </si>
  <si>
    <t>460202</t>
  </si>
  <si>
    <t>吉阳区</t>
  </si>
  <si>
    <t>460203</t>
  </si>
  <si>
    <t>天涯区</t>
  </si>
  <si>
    <t>460204</t>
  </si>
  <si>
    <t>崖州区</t>
  </si>
  <si>
    <t>460205</t>
  </si>
  <si>
    <t>上海市</t>
  </si>
  <si>
    <t>黄浦区</t>
  </si>
  <si>
    <t>310101</t>
  </si>
  <si>
    <t>-</t>
  </si>
  <si>
    <t>徐汇区</t>
  </si>
  <si>
    <t>310104</t>
  </si>
  <si>
    <t>长宁区</t>
  </si>
  <si>
    <t>310105</t>
  </si>
  <si>
    <t>静安区</t>
  </si>
  <si>
    <t>310106</t>
  </si>
  <si>
    <t>普陀区</t>
  </si>
  <si>
    <t>310107</t>
  </si>
  <si>
    <t>虹口区</t>
  </si>
  <si>
    <t>310109</t>
  </si>
  <si>
    <t>杨浦区</t>
  </si>
  <si>
    <t>310110</t>
  </si>
  <si>
    <t>闵行区</t>
  </si>
  <si>
    <t>310112</t>
  </si>
  <si>
    <t>宝山区</t>
  </si>
  <si>
    <t>310113</t>
  </si>
  <si>
    <t>嘉定区</t>
  </si>
  <si>
    <t>310114</t>
  </si>
  <si>
    <t>浦东新区</t>
  </si>
  <si>
    <t>310115</t>
  </si>
  <si>
    <t>浦东+南汇</t>
  </si>
  <si>
    <t>金山区</t>
  </si>
  <si>
    <t>310116</t>
  </si>
  <si>
    <t>松江区</t>
  </si>
  <si>
    <t>310117</t>
  </si>
  <si>
    <t>青浦区</t>
  </si>
  <si>
    <t>310118</t>
  </si>
  <si>
    <t>奉贤区</t>
  </si>
  <si>
    <t>310120</t>
  </si>
  <si>
    <t>崇明区</t>
  </si>
  <si>
    <t>310151</t>
  </si>
  <si>
    <t>东莞市</t>
  </si>
  <si>
    <t>441900</t>
  </si>
  <si>
    <t>3240      1</t>
  </si>
  <si>
    <t>中山市</t>
  </si>
  <si>
    <t>1421      2</t>
  </si>
  <si>
    <t>丽水市</t>
  </si>
  <si>
    <t>丽水市市辖区</t>
  </si>
  <si>
    <t>331101</t>
  </si>
  <si>
    <t>2487      3</t>
  </si>
  <si>
    <t>莲都区</t>
  </si>
  <si>
    <t>331102</t>
  </si>
  <si>
    <t>青田县</t>
  </si>
  <si>
    <t>331121</t>
  </si>
  <si>
    <t>缙云县</t>
  </si>
  <si>
    <t>331122</t>
  </si>
  <si>
    <t>遂昌县</t>
  </si>
  <si>
    <t>331123</t>
  </si>
  <si>
    <t>松阳县</t>
  </si>
  <si>
    <t>331124</t>
  </si>
  <si>
    <t>云和县</t>
  </si>
  <si>
    <t>331125</t>
  </si>
  <si>
    <t>庆元县</t>
  </si>
  <si>
    <t>331126</t>
  </si>
  <si>
    <t>景宁畲族自治县</t>
  </si>
  <si>
    <t>331127</t>
  </si>
  <si>
    <t>龙泉市</t>
  </si>
  <si>
    <t>331181</t>
  </si>
  <si>
    <t>九江市</t>
  </si>
  <si>
    <t>九江市市辖区</t>
  </si>
  <si>
    <t>360401</t>
  </si>
  <si>
    <t>1104      4</t>
  </si>
  <si>
    <t>濂溪区</t>
  </si>
  <si>
    <t>360402</t>
  </si>
  <si>
    <t>浔阳区</t>
  </si>
  <si>
    <t>360403</t>
  </si>
  <si>
    <t>柴桑区</t>
  </si>
  <si>
    <t>360404</t>
  </si>
  <si>
    <t>八里湖新区+经济开发区</t>
  </si>
  <si>
    <t>武宁县</t>
  </si>
  <si>
    <t>360423</t>
  </si>
  <si>
    <t>修水县</t>
  </si>
  <si>
    <t>360424</t>
  </si>
  <si>
    <t>永修县</t>
  </si>
  <si>
    <t>360425</t>
  </si>
  <si>
    <t>德安县</t>
  </si>
  <si>
    <t>360426</t>
  </si>
  <si>
    <t>都昌县</t>
  </si>
  <si>
    <t>360428</t>
  </si>
  <si>
    <t>湖口县</t>
  </si>
  <si>
    <t>360429</t>
  </si>
  <si>
    <t>彭泽县</t>
  </si>
  <si>
    <t>360430</t>
  </si>
  <si>
    <t>瑞昌市</t>
  </si>
  <si>
    <t>360481</t>
  </si>
  <si>
    <t>共青城市</t>
  </si>
  <si>
    <t>360482</t>
  </si>
  <si>
    <t>庐山市</t>
  </si>
  <si>
    <t>360483</t>
  </si>
  <si>
    <t>佛山市</t>
  </si>
  <si>
    <t>佛山市市辖区</t>
  </si>
  <si>
    <t>440601</t>
  </si>
  <si>
    <t>1760      5</t>
  </si>
  <si>
    <t>禅城区</t>
  </si>
  <si>
    <t>440604</t>
  </si>
  <si>
    <t>南海区</t>
  </si>
  <si>
    <t>440605</t>
  </si>
  <si>
    <t>顺德区</t>
  </si>
  <si>
    <t>440606</t>
  </si>
  <si>
    <t>三水区</t>
  </si>
  <si>
    <t>440607</t>
  </si>
  <si>
    <t>高明区</t>
  </si>
  <si>
    <t>440608</t>
  </si>
  <si>
    <t>保定市</t>
  </si>
  <si>
    <t>保定市市辖区</t>
  </si>
  <si>
    <t>130601</t>
  </si>
  <si>
    <t>暂无数据</t>
  </si>
  <si>
    <t>竞秀区</t>
  </si>
  <si>
    <t>130602</t>
  </si>
  <si>
    <t>莲池区</t>
  </si>
  <si>
    <t>130606</t>
  </si>
  <si>
    <t>满城区</t>
  </si>
  <si>
    <t>130607</t>
  </si>
  <si>
    <t>清苑区</t>
  </si>
  <si>
    <t>130608</t>
  </si>
  <si>
    <t>徐水区</t>
  </si>
  <si>
    <t>130609</t>
  </si>
  <si>
    <t>涞水县</t>
  </si>
  <si>
    <t>130623</t>
  </si>
  <si>
    <t>阜平县</t>
  </si>
  <si>
    <t>130624</t>
  </si>
  <si>
    <t>定兴县</t>
  </si>
  <si>
    <t>130626</t>
  </si>
  <si>
    <t>唐县</t>
  </si>
  <si>
    <t>130627</t>
  </si>
  <si>
    <t>高阳县</t>
  </si>
  <si>
    <t>130628</t>
  </si>
  <si>
    <t>容城县</t>
  </si>
  <si>
    <t>130629</t>
  </si>
  <si>
    <t>涞源县</t>
  </si>
  <si>
    <t>130630</t>
  </si>
  <si>
    <t>望都县</t>
  </si>
  <si>
    <t>130631</t>
  </si>
  <si>
    <t>安新县</t>
  </si>
  <si>
    <t>130632</t>
  </si>
  <si>
    <t>易县</t>
  </si>
  <si>
    <t>130633</t>
  </si>
  <si>
    <t>曲阳县</t>
  </si>
  <si>
    <t>130634</t>
  </si>
  <si>
    <t>蠡县</t>
  </si>
  <si>
    <t>130635</t>
  </si>
  <si>
    <t>顺平县</t>
  </si>
  <si>
    <t>130636</t>
  </si>
  <si>
    <t>博野县</t>
  </si>
  <si>
    <t>130637</t>
  </si>
  <si>
    <t>雄县</t>
  </si>
  <si>
    <t>130638</t>
  </si>
  <si>
    <t>涿州市</t>
  </si>
  <si>
    <t>130681</t>
  </si>
  <si>
    <t>定州市</t>
  </si>
  <si>
    <t>130682</t>
  </si>
  <si>
    <t>安国市</t>
  </si>
  <si>
    <t>130683</t>
  </si>
  <si>
    <t>高碑店市</t>
  </si>
  <si>
    <t>130684</t>
  </si>
  <si>
    <t>北京市</t>
  </si>
  <si>
    <t>东城区</t>
  </si>
  <si>
    <t>110101</t>
  </si>
  <si>
    <t>3282      6</t>
  </si>
  <si>
    <t>西城区</t>
  </si>
  <si>
    <t>110102</t>
  </si>
  <si>
    <t>朝阳区</t>
  </si>
  <si>
    <t>110105</t>
  </si>
  <si>
    <t>丰台区</t>
  </si>
  <si>
    <t>110106</t>
  </si>
  <si>
    <t>石景山区</t>
  </si>
  <si>
    <t>110107</t>
  </si>
  <si>
    <t>海淀区</t>
  </si>
  <si>
    <t>110108</t>
  </si>
  <si>
    <t>门头沟区</t>
  </si>
  <si>
    <t>110109</t>
  </si>
  <si>
    <t>房山区</t>
  </si>
  <si>
    <t>110111</t>
  </si>
  <si>
    <t>通州区</t>
  </si>
  <si>
    <t>110112</t>
  </si>
  <si>
    <t>顺义区</t>
  </si>
  <si>
    <t>110113</t>
  </si>
  <si>
    <t>昌平区</t>
  </si>
  <si>
    <t>110114</t>
  </si>
  <si>
    <t>大兴区</t>
  </si>
  <si>
    <t>110115</t>
  </si>
  <si>
    <t>怀柔区</t>
  </si>
  <si>
    <t>110116</t>
  </si>
  <si>
    <t>平谷区</t>
  </si>
  <si>
    <t>110117</t>
  </si>
  <si>
    <t>密云区</t>
  </si>
  <si>
    <t>110118</t>
  </si>
  <si>
    <t>延庆区</t>
  </si>
  <si>
    <t>110119</t>
  </si>
  <si>
    <t>南京市</t>
  </si>
  <si>
    <t>南京市市辖区</t>
  </si>
  <si>
    <t>320101</t>
  </si>
  <si>
    <t>2318      7</t>
  </si>
  <si>
    <t>玄武区</t>
  </si>
  <si>
    <t>320102</t>
  </si>
  <si>
    <t>秦淮区</t>
  </si>
  <si>
    <t>320104</t>
  </si>
  <si>
    <t>建邺区</t>
  </si>
  <si>
    <t>320105</t>
  </si>
  <si>
    <t>鼓楼区</t>
  </si>
  <si>
    <t>320106</t>
  </si>
  <si>
    <t>浦口区</t>
  </si>
  <si>
    <t>320111</t>
  </si>
  <si>
    <t>栖霞区</t>
  </si>
  <si>
    <t>320113</t>
  </si>
  <si>
    <t>雨花台区</t>
  </si>
  <si>
    <t>320114</t>
  </si>
  <si>
    <t>江宁区</t>
  </si>
  <si>
    <t>320115</t>
  </si>
  <si>
    <t>六合区</t>
  </si>
  <si>
    <t>320116</t>
  </si>
  <si>
    <t>溧水区</t>
  </si>
  <si>
    <t>320117</t>
  </si>
  <si>
    <t>高淳区</t>
  </si>
  <si>
    <t>320118</t>
  </si>
  <si>
    <t>南宁市</t>
  </si>
  <si>
    <t>南宁市市辖区</t>
  </si>
  <si>
    <t>450101</t>
  </si>
  <si>
    <t>1008      8</t>
  </si>
  <si>
    <t>兴宁区</t>
  </si>
  <si>
    <t>450102</t>
  </si>
  <si>
    <t>青秀区</t>
  </si>
  <si>
    <t>450103</t>
  </si>
  <si>
    <t>江南区</t>
  </si>
  <si>
    <t>450105</t>
  </si>
  <si>
    <t>西乡塘区</t>
  </si>
  <si>
    <t>450107</t>
  </si>
  <si>
    <t>良庆区</t>
  </si>
  <si>
    <t>450108</t>
  </si>
  <si>
    <t>邕宁区</t>
  </si>
  <si>
    <t>450109</t>
  </si>
  <si>
    <t>武鸣区</t>
  </si>
  <si>
    <t>450110</t>
  </si>
  <si>
    <t>隆安县</t>
  </si>
  <si>
    <t>450123</t>
  </si>
  <si>
    <t>马山县</t>
  </si>
  <si>
    <t>450124</t>
  </si>
  <si>
    <t>上林县</t>
  </si>
  <si>
    <t>450125</t>
  </si>
  <si>
    <t>宾阳县</t>
  </si>
  <si>
    <t>450126</t>
  </si>
  <si>
    <t>横县</t>
  </si>
  <si>
    <t>450127</t>
  </si>
  <si>
    <t>南昌市</t>
  </si>
  <si>
    <t>南昌市市辖区</t>
  </si>
  <si>
    <t>360101</t>
  </si>
  <si>
    <t>2375      9</t>
  </si>
  <si>
    <t>东湖区</t>
  </si>
  <si>
    <t>360102</t>
  </si>
  <si>
    <t>西湖区</t>
  </si>
  <si>
    <t>360103</t>
  </si>
  <si>
    <t>青云谱区</t>
  </si>
  <si>
    <t>360104</t>
  </si>
  <si>
    <t>青山湖区</t>
  </si>
  <si>
    <t>360111</t>
  </si>
  <si>
    <t>(青山湖+高新)</t>
  </si>
  <si>
    <t>新建区</t>
  </si>
  <si>
    <t>360112</t>
  </si>
  <si>
    <t>(湾里区+九龙湖+经济开发区)</t>
  </si>
  <si>
    <t>红谷滩区</t>
  </si>
  <si>
    <t>360113</t>
  </si>
  <si>
    <t>南昌县</t>
  </si>
  <si>
    <t>360121</t>
  </si>
  <si>
    <t>安义县</t>
  </si>
  <si>
    <t>360123</t>
  </si>
  <si>
    <t>进贤县</t>
  </si>
  <si>
    <t>360124</t>
  </si>
  <si>
    <t>南通市</t>
  </si>
  <si>
    <t>南通市市辖区</t>
  </si>
  <si>
    <t>320601</t>
  </si>
  <si>
    <t>崇川区</t>
  </si>
  <si>
    <t>320602</t>
  </si>
  <si>
    <t>(崇川+港闸)</t>
  </si>
  <si>
    <t>320612</t>
  </si>
  <si>
    <t>如东县</t>
  </si>
  <si>
    <t>320623</t>
  </si>
  <si>
    <t>启东市</t>
  </si>
  <si>
    <t>320681</t>
  </si>
  <si>
    <t>如皋市</t>
  </si>
  <si>
    <t>320682</t>
  </si>
  <si>
    <t>海门区</t>
  </si>
  <si>
    <t>320684</t>
  </si>
  <si>
    <t>海安市</t>
  </si>
  <si>
    <t>320685</t>
  </si>
  <si>
    <t>厦门市</t>
  </si>
  <si>
    <t>厦门市市辖区</t>
  </si>
  <si>
    <t>350201</t>
  </si>
  <si>
    <t>1239      10</t>
  </si>
  <si>
    <t>思明区</t>
  </si>
  <si>
    <t>350203</t>
  </si>
  <si>
    <t>海沧区</t>
  </si>
  <si>
    <t>350205</t>
  </si>
  <si>
    <t>湖里区</t>
  </si>
  <si>
    <t>350206</t>
  </si>
  <si>
    <t>集美区</t>
  </si>
  <si>
    <t>350211</t>
  </si>
  <si>
    <t>同安区</t>
  </si>
  <si>
    <t>350212</t>
  </si>
  <si>
    <t>翔安区</t>
  </si>
  <si>
    <t>350213</t>
  </si>
  <si>
    <t>合肥市</t>
  </si>
  <si>
    <t>合肥市市辖区</t>
  </si>
  <si>
    <t>340101</t>
  </si>
  <si>
    <t>1328      11</t>
  </si>
  <si>
    <t>瑶海区</t>
  </si>
  <si>
    <t>340102</t>
  </si>
  <si>
    <t>(瑶海+新站)</t>
  </si>
  <si>
    <t>庐阳区</t>
  </si>
  <si>
    <t>340103</t>
  </si>
  <si>
    <t>蜀山区</t>
  </si>
  <si>
    <t>340104</t>
  </si>
  <si>
    <t>（蜀山+高新）</t>
  </si>
  <si>
    <t>包河区</t>
  </si>
  <si>
    <t>340111</t>
  </si>
  <si>
    <t>（包河+滨湖+经济开发区）</t>
  </si>
  <si>
    <t>长丰县</t>
  </si>
  <si>
    <t>340121</t>
  </si>
  <si>
    <t>肥东县</t>
  </si>
  <si>
    <t>340122</t>
  </si>
  <si>
    <t>肥西县</t>
  </si>
  <si>
    <t>340123</t>
  </si>
  <si>
    <t>庐江县</t>
  </si>
  <si>
    <t>340124</t>
  </si>
  <si>
    <t>巢湖市</t>
  </si>
  <si>
    <t>340181</t>
  </si>
  <si>
    <t>咸阳市</t>
  </si>
  <si>
    <t>咸阳市市辖区</t>
  </si>
  <si>
    <t>610401</t>
  </si>
  <si>
    <t>秦都区</t>
  </si>
  <si>
    <t>610402</t>
  </si>
  <si>
    <t>杨陵区</t>
  </si>
  <si>
    <t>610403</t>
  </si>
  <si>
    <t>渭城区</t>
  </si>
  <si>
    <t>610404</t>
  </si>
  <si>
    <t>三原县</t>
  </si>
  <si>
    <t>610422</t>
  </si>
  <si>
    <t>泾阳县</t>
  </si>
  <si>
    <t>610423</t>
  </si>
  <si>
    <t>乾县</t>
  </si>
  <si>
    <t>610424</t>
  </si>
  <si>
    <t>礼泉县</t>
  </si>
  <si>
    <t>610425</t>
  </si>
  <si>
    <t>永寿县</t>
  </si>
  <si>
    <t>610426</t>
  </si>
  <si>
    <t>长武县</t>
  </si>
  <si>
    <t>610428</t>
  </si>
  <si>
    <t>旬邑县</t>
  </si>
  <si>
    <t>610429</t>
  </si>
  <si>
    <t>淳化县</t>
  </si>
  <si>
    <t>610430</t>
  </si>
  <si>
    <t>武功县</t>
  </si>
  <si>
    <t>610431</t>
  </si>
  <si>
    <t>兴平市</t>
  </si>
  <si>
    <t>610481</t>
  </si>
  <si>
    <t>彬州市</t>
  </si>
  <si>
    <t>610482</t>
  </si>
  <si>
    <t>唐山市</t>
  </si>
  <si>
    <t>唐山市市辖区</t>
  </si>
  <si>
    <t>130201</t>
  </si>
  <si>
    <t>8174      13</t>
  </si>
  <si>
    <t>路南区</t>
  </si>
  <si>
    <t>130202</t>
  </si>
  <si>
    <t>路北区</t>
  </si>
  <si>
    <t>130203</t>
  </si>
  <si>
    <t>古冶区</t>
  </si>
  <si>
    <t>130204</t>
  </si>
  <si>
    <t>开平区</t>
  </si>
  <si>
    <t>130205</t>
  </si>
  <si>
    <t>丰南区</t>
  </si>
  <si>
    <t>130207</t>
  </si>
  <si>
    <t>丰润区</t>
  </si>
  <si>
    <t>130208</t>
  </si>
  <si>
    <t>曹妃甸区</t>
  </si>
  <si>
    <t>130209</t>
  </si>
  <si>
    <t>滦南县</t>
  </si>
  <si>
    <t>130224</t>
  </si>
  <si>
    <t>乐亭县</t>
  </si>
  <si>
    <t>130225</t>
  </si>
  <si>
    <t>迁西县</t>
  </si>
  <si>
    <t>130227</t>
  </si>
  <si>
    <t>玉田县</t>
  </si>
  <si>
    <t>130229</t>
  </si>
  <si>
    <t>遵化市</t>
  </si>
  <si>
    <t>130281</t>
  </si>
  <si>
    <t>迁安市</t>
  </si>
  <si>
    <t>130283</t>
  </si>
  <si>
    <t>滦州市</t>
  </si>
  <si>
    <t>130284</t>
  </si>
  <si>
    <t>嘉兴市</t>
  </si>
  <si>
    <t>嘉兴市市辖区</t>
  </si>
  <si>
    <t>330401</t>
  </si>
  <si>
    <t>南湖区</t>
  </si>
  <si>
    <t>330402</t>
  </si>
  <si>
    <t>秀洲区</t>
  </si>
  <si>
    <t>330411</t>
  </si>
  <si>
    <t>嘉善县</t>
  </si>
  <si>
    <t>330421</t>
  </si>
  <si>
    <t>海盐县</t>
  </si>
  <si>
    <t>330424</t>
  </si>
  <si>
    <t>海宁市</t>
  </si>
  <si>
    <t>330481</t>
  </si>
  <si>
    <t>平湖市</t>
  </si>
  <si>
    <t>330482</t>
  </si>
  <si>
    <t>桐乡市</t>
  </si>
  <si>
    <t>330483</t>
  </si>
  <si>
    <t>天津市</t>
  </si>
  <si>
    <t>和平区</t>
  </si>
  <si>
    <t>120101</t>
  </si>
  <si>
    <t>河东区</t>
  </si>
  <si>
    <t>120102</t>
  </si>
  <si>
    <t>河西区</t>
  </si>
  <si>
    <t>120103</t>
  </si>
  <si>
    <t>南开区</t>
  </si>
  <si>
    <t>120104</t>
  </si>
  <si>
    <t>河北区</t>
  </si>
  <si>
    <t>120105</t>
  </si>
  <si>
    <t>红桥区</t>
  </si>
  <si>
    <t>120106</t>
  </si>
  <si>
    <t>东丽区</t>
  </si>
  <si>
    <t>120110</t>
  </si>
  <si>
    <t>（东丽+空港经济区）</t>
  </si>
  <si>
    <t>西青区</t>
  </si>
  <si>
    <t>120111</t>
  </si>
  <si>
    <t>津南区</t>
  </si>
  <si>
    <t>120112</t>
  </si>
  <si>
    <t>北辰区</t>
  </si>
  <si>
    <t>120113</t>
  </si>
  <si>
    <t>武清区</t>
  </si>
  <si>
    <t>120114</t>
  </si>
  <si>
    <t>宝坻区</t>
  </si>
  <si>
    <t>120115</t>
  </si>
  <si>
    <t>滨海新区</t>
  </si>
  <si>
    <t>120116</t>
  </si>
  <si>
    <t>（滨海+塘沽+汉沽+中新天津生态城+临港工业区+大港）</t>
  </si>
  <si>
    <t>宁河区</t>
  </si>
  <si>
    <t>120117</t>
  </si>
  <si>
    <t>静海区</t>
  </si>
  <si>
    <t>120118</t>
  </si>
  <si>
    <t>蓟州区</t>
  </si>
  <si>
    <t>120119</t>
  </si>
  <si>
    <t>宁波市</t>
  </si>
  <si>
    <t>宁波市市辖区</t>
  </si>
  <si>
    <t>330201</t>
  </si>
  <si>
    <t>4793      15</t>
  </si>
  <si>
    <t>海曙区</t>
  </si>
  <si>
    <t>330203</t>
  </si>
  <si>
    <t>江北区</t>
  </si>
  <si>
    <t>330205</t>
  </si>
  <si>
    <t>北仑区</t>
  </si>
  <si>
    <t>330206</t>
  </si>
  <si>
    <t>镇海区</t>
  </si>
  <si>
    <t>330211</t>
  </si>
  <si>
    <t>鄞州区</t>
  </si>
  <si>
    <t>330212</t>
  </si>
  <si>
    <t>奉化区</t>
  </si>
  <si>
    <t>330213</t>
  </si>
  <si>
    <t>象山县</t>
  </si>
  <si>
    <t>330225</t>
  </si>
  <si>
    <t>宁海县</t>
  </si>
  <si>
    <t>330226</t>
  </si>
  <si>
    <t>余姚市</t>
  </si>
  <si>
    <t>330281</t>
  </si>
  <si>
    <t>慈溪市</t>
  </si>
  <si>
    <t>330282</t>
  </si>
  <si>
    <t>宝鸡市</t>
  </si>
  <si>
    <t>宝鸡市市辖区</t>
  </si>
  <si>
    <t>610301</t>
  </si>
  <si>
    <t>1         16</t>
  </si>
  <si>
    <t>渭滨区</t>
  </si>
  <si>
    <t>610302</t>
  </si>
  <si>
    <t>金台区</t>
  </si>
  <si>
    <t>610303</t>
  </si>
  <si>
    <t>陈仓区</t>
  </si>
  <si>
    <t>610304</t>
  </si>
  <si>
    <t>凤翔县</t>
  </si>
  <si>
    <t>610322</t>
  </si>
  <si>
    <t>岐山县</t>
  </si>
  <si>
    <t>610323</t>
  </si>
  <si>
    <t>扶风县</t>
  </si>
  <si>
    <t>610324</t>
  </si>
  <si>
    <t>眉县</t>
  </si>
  <si>
    <t>610326</t>
  </si>
  <si>
    <t>陇县</t>
  </si>
  <si>
    <t>610327</t>
  </si>
  <si>
    <t>千阳县</t>
  </si>
  <si>
    <t>610328</t>
  </si>
  <si>
    <t>麟游县</t>
  </si>
  <si>
    <t>610329</t>
  </si>
  <si>
    <t>凤县</t>
  </si>
  <si>
    <t>610330</t>
  </si>
  <si>
    <t>太白县</t>
  </si>
  <si>
    <t>610331</t>
  </si>
  <si>
    <t>常州市</t>
  </si>
  <si>
    <t>常州市市辖区</t>
  </si>
  <si>
    <t>320401</t>
  </si>
  <si>
    <t>天宁区</t>
  </si>
  <si>
    <t>320402</t>
  </si>
  <si>
    <t>钟楼区</t>
  </si>
  <si>
    <t>320404</t>
  </si>
  <si>
    <t>新北区</t>
  </si>
  <si>
    <t>320411</t>
  </si>
  <si>
    <t>武进区</t>
  </si>
  <si>
    <t>320412</t>
  </si>
  <si>
    <t>(武进+经开)</t>
  </si>
  <si>
    <t>金坛区</t>
  </si>
  <si>
    <t>320413</t>
  </si>
  <si>
    <t>溧阳市</t>
  </si>
  <si>
    <t>320481</t>
  </si>
  <si>
    <t>广州市</t>
  </si>
  <si>
    <t>广州市市辖区</t>
  </si>
  <si>
    <t>440101</t>
  </si>
  <si>
    <t>3980      17</t>
  </si>
  <si>
    <t>荔湾区</t>
  </si>
  <si>
    <t>440103</t>
  </si>
  <si>
    <t>越秀区</t>
  </si>
  <si>
    <t>440104</t>
  </si>
  <si>
    <t>海珠区</t>
  </si>
  <si>
    <t>440105</t>
  </si>
  <si>
    <t>天河区</t>
  </si>
  <si>
    <t>440106</t>
  </si>
  <si>
    <t>白云区</t>
  </si>
  <si>
    <t>440111</t>
  </si>
  <si>
    <t>黄埔区</t>
  </si>
  <si>
    <t>440112</t>
  </si>
  <si>
    <t>番禺区</t>
  </si>
  <si>
    <t>440113</t>
  </si>
  <si>
    <t>花都区</t>
  </si>
  <si>
    <t>440114</t>
  </si>
  <si>
    <t>南沙区</t>
  </si>
  <si>
    <t>440115</t>
  </si>
  <si>
    <t>从化区</t>
  </si>
  <si>
    <t>440117</t>
  </si>
  <si>
    <t>增城区</t>
  </si>
  <si>
    <t>440118</t>
  </si>
  <si>
    <t>徐州市</t>
  </si>
  <si>
    <t>徐州市市辖区</t>
  </si>
  <si>
    <t>320301</t>
  </si>
  <si>
    <t>197       18</t>
  </si>
  <si>
    <t>320302</t>
  </si>
  <si>
    <t>云龙区</t>
  </si>
  <si>
    <t>320303</t>
  </si>
  <si>
    <t>贾汪区</t>
  </si>
  <si>
    <t>320305</t>
  </si>
  <si>
    <t>(贾汪区+经开区)</t>
  </si>
  <si>
    <t>泉山区</t>
  </si>
  <si>
    <t>320311</t>
  </si>
  <si>
    <t>铜山区</t>
  </si>
  <si>
    <t>320312</t>
  </si>
  <si>
    <t>丰县</t>
  </si>
  <si>
    <t>320321</t>
  </si>
  <si>
    <t>沛县</t>
  </si>
  <si>
    <t>320322</t>
  </si>
  <si>
    <t>睢宁县</t>
  </si>
  <si>
    <t>320324</t>
  </si>
  <si>
    <t>新沂市</t>
  </si>
  <si>
    <t>320381</t>
  </si>
  <si>
    <t>邳州市</t>
  </si>
  <si>
    <t>320382</t>
  </si>
  <si>
    <t>惠州市</t>
  </si>
  <si>
    <t>惠州市市辖区</t>
  </si>
  <si>
    <t>441301</t>
  </si>
  <si>
    <t>1932      19</t>
  </si>
  <si>
    <t>惠城区</t>
  </si>
  <si>
    <t>441302</t>
  </si>
  <si>
    <t>（惠城+仲恺区）</t>
  </si>
  <si>
    <t>惠阳区</t>
  </si>
  <si>
    <t>441303</t>
  </si>
  <si>
    <t>（惠阳+大亚湾）</t>
  </si>
  <si>
    <t>博罗县</t>
  </si>
  <si>
    <t>441322</t>
  </si>
  <si>
    <t>惠东县</t>
  </si>
  <si>
    <t>441323</t>
  </si>
  <si>
    <t>龙门县</t>
  </si>
  <si>
    <t>441324</t>
  </si>
  <si>
    <t>成都市</t>
  </si>
  <si>
    <t>成都市市辖区</t>
  </si>
  <si>
    <t>510101</t>
  </si>
  <si>
    <t>165       20</t>
  </si>
  <si>
    <t>锦江区</t>
  </si>
  <si>
    <t>510104</t>
  </si>
  <si>
    <t>城中</t>
  </si>
  <si>
    <t>青羊区</t>
  </si>
  <si>
    <t>510105</t>
  </si>
  <si>
    <t>城西</t>
  </si>
  <si>
    <t>金牛区</t>
  </si>
  <si>
    <t>510106</t>
  </si>
  <si>
    <t>城北</t>
  </si>
  <si>
    <t>武侯区</t>
  </si>
  <si>
    <t>510107</t>
  </si>
  <si>
    <t>城南</t>
  </si>
  <si>
    <t>成华区</t>
  </si>
  <si>
    <t>510108</t>
  </si>
  <si>
    <t>城东</t>
  </si>
  <si>
    <t>龙泉驿区</t>
  </si>
  <si>
    <t>510112</t>
  </si>
  <si>
    <t>青白江区</t>
  </si>
  <si>
    <t>510113</t>
  </si>
  <si>
    <t>新都区</t>
  </si>
  <si>
    <t>510114</t>
  </si>
  <si>
    <t>温江区</t>
  </si>
  <si>
    <t>510115</t>
  </si>
  <si>
    <t>双流区</t>
  </si>
  <si>
    <t>510116</t>
  </si>
  <si>
    <t>（双流区+天府新区）</t>
  </si>
  <si>
    <t>郫都区</t>
  </si>
  <si>
    <t>510117</t>
  </si>
  <si>
    <t>新津区</t>
  </si>
  <si>
    <t>510118</t>
  </si>
  <si>
    <t>金堂县</t>
  </si>
  <si>
    <t>510121</t>
  </si>
  <si>
    <t>大邑县</t>
  </si>
  <si>
    <t>510129</t>
  </si>
  <si>
    <t>蒲江县</t>
  </si>
  <si>
    <t>510131</t>
  </si>
  <si>
    <t>都江堰市</t>
  </si>
  <si>
    <t>510181</t>
  </si>
  <si>
    <t>彭州市</t>
  </si>
  <si>
    <t>510182</t>
  </si>
  <si>
    <t>邛崃市</t>
  </si>
  <si>
    <t>510183</t>
  </si>
  <si>
    <t>崇州市</t>
  </si>
  <si>
    <t>510184</t>
  </si>
  <si>
    <t>简阳市</t>
  </si>
  <si>
    <t>510185</t>
  </si>
  <si>
    <t>扬州市</t>
  </si>
  <si>
    <t>扬州市市辖区</t>
  </si>
  <si>
    <t>321001</t>
  </si>
  <si>
    <t>广陵区</t>
  </si>
  <si>
    <t>321002</t>
  </si>
  <si>
    <t>邗江区</t>
  </si>
  <si>
    <t>321003</t>
  </si>
  <si>
    <t>江都区</t>
  </si>
  <si>
    <t>321012</t>
  </si>
  <si>
    <t>宝应县</t>
  </si>
  <si>
    <t>321023</t>
  </si>
  <si>
    <t>仪征市</t>
  </si>
  <si>
    <t>321081</t>
  </si>
  <si>
    <t>高邮市</t>
  </si>
  <si>
    <t>321084</t>
  </si>
  <si>
    <t>无锡市</t>
  </si>
  <si>
    <t>无锡市市辖区</t>
  </si>
  <si>
    <t>320201</t>
  </si>
  <si>
    <t>锡山区</t>
  </si>
  <si>
    <t>320205</t>
  </si>
  <si>
    <t>惠山区</t>
  </si>
  <si>
    <t>320206</t>
  </si>
  <si>
    <t>滨湖区</t>
  </si>
  <si>
    <t>320211</t>
  </si>
  <si>
    <t>（滨湖区+经开）</t>
  </si>
  <si>
    <t>梁溪区</t>
  </si>
  <si>
    <t>320213</t>
  </si>
  <si>
    <t>（崇安+北塘区+南长）</t>
  </si>
  <si>
    <t>新吴区</t>
  </si>
  <si>
    <t>320214</t>
  </si>
  <si>
    <t>新区</t>
  </si>
  <si>
    <t>江阴市</t>
  </si>
  <si>
    <t>320281</t>
  </si>
  <si>
    <t>宜兴市</t>
  </si>
  <si>
    <t>320282</t>
  </si>
  <si>
    <t>昆明市</t>
  </si>
  <si>
    <t>昆明市市辖区</t>
  </si>
  <si>
    <t>530101</t>
  </si>
  <si>
    <t>五华区</t>
  </si>
  <si>
    <t>530102</t>
  </si>
  <si>
    <t>盘龙区</t>
  </si>
  <si>
    <t>530103</t>
  </si>
  <si>
    <t>官渡区</t>
  </si>
  <si>
    <t>530111</t>
  </si>
  <si>
    <t>西山区</t>
  </si>
  <si>
    <t>530112</t>
  </si>
  <si>
    <t>东川区</t>
  </si>
  <si>
    <t>530113</t>
  </si>
  <si>
    <t>呈贡区</t>
  </si>
  <si>
    <t>530114</t>
  </si>
  <si>
    <t>晋宁区</t>
  </si>
  <si>
    <t>530115</t>
  </si>
  <si>
    <t>富民县</t>
  </si>
  <si>
    <t>530124</t>
  </si>
  <si>
    <t>宜良县</t>
  </si>
  <si>
    <t>530125</t>
  </si>
  <si>
    <t>石林彝族自治县</t>
  </si>
  <si>
    <t>530126</t>
  </si>
  <si>
    <t>嵩明县</t>
  </si>
  <si>
    <t>530127</t>
  </si>
  <si>
    <t>禄劝彝族苗族自治县</t>
  </si>
  <si>
    <t>530128</t>
  </si>
  <si>
    <t>寻甸回族彝族自治县</t>
  </si>
  <si>
    <t>530129</t>
  </si>
  <si>
    <t>安宁市</t>
  </si>
  <si>
    <t>530181</t>
  </si>
  <si>
    <t>杭州市</t>
  </si>
  <si>
    <t>杭州市市辖区</t>
  </si>
  <si>
    <t>330101</t>
  </si>
  <si>
    <t>上城区</t>
  </si>
  <si>
    <t>330102</t>
  </si>
  <si>
    <t>下城区</t>
  </si>
  <si>
    <t>330103</t>
  </si>
  <si>
    <t>江干区</t>
  </si>
  <si>
    <t>330104</t>
  </si>
  <si>
    <t>钱塘</t>
  </si>
  <si>
    <t>拱墅区</t>
  </si>
  <si>
    <t>330105</t>
  </si>
  <si>
    <t>330106</t>
  </si>
  <si>
    <t>滨江区</t>
  </si>
  <si>
    <t>330108</t>
  </si>
  <si>
    <t>萧山区</t>
  </si>
  <si>
    <t>330109</t>
  </si>
  <si>
    <t>余杭区</t>
  </si>
  <si>
    <t>330110</t>
  </si>
  <si>
    <t>富阳区</t>
  </si>
  <si>
    <t>330111</t>
  </si>
  <si>
    <t>临安区</t>
  </si>
  <si>
    <t>330112</t>
  </si>
  <si>
    <t>桐庐县</t>
  </si>
  <si>
    <t>330122</t>
  </si>
  <si>
    <t>淳安县</t>
  </si>
  <si>
    <t>330127</t>
  </si>
  <si>
    <t>建德市</t>
  </si>
  <si>
    <t>330182</t>
  </si>
  <si>
    <t>临平区</t>
  </si>
  <si>
    <t>武汉市</t>
  </si>
  <si>
    <t>武汉市市辖区</t>
  </si>
  <si>
    <t>420101</t>
  </si>
  <si>
    <t>江岸区</t>
  </si>
  <si>
    <t>420102</t>
  </si>
  <si>
    <t>江汉区</t>
  </si>
  <si>
    <t>420103</t>
  </si>
  <si>
    <t>硚口区</t>
  </si>
  <si>
    <t>420104</t>
  </si>
  <si>
    <t>汉阳区</t>
  </si>
  <si>
    <t>420105</t>
  </si>
  <si>
    <t>武昌区</t>
  </si>
  <si>
    <t>420106</t>
  </si>
  <si>
    <t>青山区</t>
  </si>
  <si>
    <t>420107</t>
  </si>
  <si>
    <t>洪山区</t>
  </si>
  <si>
    <t>420111</t>
  </si>
  <si>
    <t>东西湖区</t>
  </si>
  <si>
    <t>420112</t>
  </si>
  <si>
    <t>汉南区</t>
  </si>
  <si>
    <t>420113</t>
  </si>
  <si>
    <t>蔡甸区</t>
  </si>
  <si>
    <t>420114</t>
  </si>
  <si>
    <t>（蔡甸+经开）</t>
  </si>
  <si>
    <t>江夏区</t>
  </si>
  <si>
    <t>420115</t>
  </si>
  <si>
    <t>（江夏+东湖高新）</t>
  </si>
  <si>
    <t>黄陂区</t>
  </si>
  <si>
    <t>420116</t>
  </si>
  <si>
    <t>新洲区</t>
  </si>
  <si>
    <t>420117</t>
  </si>
  <si>
    <t>汕头市</t>
  </si>
  <si>
    <t>汕头市市辖区</t>
  </si>
  <si>
    <t>440501</t>
  </si>
  <si>
    <t>龙湖区</t>
  </si>
  <si>
    <t>440507</t>
  </si>
  <si>
    <t>金平区</t>
  </si>
  <si>
    <t>440511</t>
  </si>
  <si>
    <t>濠江区</t>
  </si>
  <si>
    <t>440512</t>
  </si>
  <si>
    <t>潮阳区</t>
  </si>
  <si>
    <t>440513</t>
  </si>
  <si>
    <t>潮南区</t>
  </si>
  <si>
    <t>440514</t>
  </si>
  <si>
    <t>澄海区</t>
  </si>
  <si>
    <t>440515</t>
  </si>
  <si>
    <t>南澳县</t>
  </si>
  <si>
    <t>440523</t>
  </si>
  <si>
    <t>沈阳市</t>
  </si>
  <si>
    <t>沈阳市市辖区</t>
  </si>
  <si>
    <t>210101</t>
  </si>
  <si>
    <t>557       24</t>
  </si>
  <si>
    <t>210102</t>
  </si>
  <si>
    <t>沈河区</t>
  </si>
  <si>
    <t>210103</t>
  </si>
  <si>
    <t>大东区</t>
  </si>
  <si>
    <t>210104</t>
  </si>
  <si>
    <t>皇姑区</t>
  </si>
  <si>
    <t>210105</t>
  </si>
  <si>
    <t>铁西区</t>
  </si>
  <si>
    <t>210106</t>
  </si>
  <si>
    <t>苏家屯区</t>
  </si>
  <si>
    <t>210111</t>
  </si>
  <si>
    <t>浑南区</t>
  </si>
  <si>
    <t>210112</t>
  </si>
  <si>
    <t>沈北新区</t>
  </si>
  <si>
    <t>210113</t>
  </si>
  <si>
    <t>于洪区</t>
  </si>
  <si>
    <t>210114</t>
  </si>
  <si>
    <t>辽中区</t>
  </si>
  <si>
    <t>210115</t>
  </si>
  <si>
    <t>康平县</t>
  </si>
  <si>
    <t>210123</t>
  </si>
  <si>
    <t>法库县</t>
  </si>
  <si>
    <t>210124</t>
  </si>
  <si>
    <t>新民市</t>
  </si>
  <si>
    <t>210181</t>
  </si>
  <si>
    <t>济南市</t>
  </si>
  <si>
    <t>济南市市辖区</t>
  </si>
  <si>
    <t>370101</t>
  </si>
  <si>
    <t>历下区</t>
  </si>
  <si>
    <t>370102</t>
  </si>
  <si>
    <t>市中区</t>
  </si>
  <si>
    <t>370103</t>
  </si>
  <si>
    <t>槐荫区</t>
  </si>
  <si>
    <t>370104</t>
  </si>
  <si>
    <t>天桥区</t>
  </si>
  <si>
    <t>370105</t>
  </si>
  <si>
    <t>历城区</t>
  </si>
  <si>
    <t>370112</t>
  </si>
  <si>
    <t>(历城+高新)</t>
  </si>
  <si>
    <t>长清区</t>
  </si>
  <si>
    <t>370113</t>
  </si>
  <si>
    <t>章丘区</t>
  </si>
  <si>
    <t>370114</t>
  </si>
  <si>
    <t>济阳区</t>
  </si>
  <si>
    <t>370115</t>
  </si>
  <si>
    <t>莱芜区</t>
  </si>
  <si>
    <t>370116</t>
  </si>
  <si>
    <t>钢城区</t>
  </si>
  <si>
    <t>370117</t>
  </si>
  <si>
    <t>平阴县</t>
  </si>
  <si>
    <t>370124</t>
  </si>
  <si>
    <t>商河县</t>
  </si>
  <si>
    <t>370126</t>
  </si>
  <si>
    <t>济宁市</t>
  </si>
  <si>
    <t>济宁市市辖区</t>
  </si>
  <si>
    <t>370801</t>
  </si>
  <si>
    <t>任城区</t>
  </si>
  <si>
    <t>370811</t>
  </si>
  <si>
    <t>兖州区</t>
  </si>
  <si>
    <t>370812</t>
  </si>
  <si>
    <t>微山县</t>
  </si>
  <si>
    <t>370826</t>
  </si>
  <si>
    <t>鱼台县</t>
  </si>
  <si>
    <t>370827</t>
  </si>
  <si>
    <t>金乡县</t>
  </si>
  <si>
    <t>370828</t>
  </si>
  <si>
    <t>嘉祥县</t>
  </si>
  <si>
    <t>370829</t>
  </si>
  <si>
    <t>汶上县</t>
  </si>
  <si>
    <t>370830</t>
  </si>
  <si>
    <t>泗水县</t>
  </si>
  <si>
    <t>370831</t>
  </si>
  <si>
    <t>梁山县</t>
  </si>
  <si>
    <t>370832</t>
  </si>
  <si>
    <t>曲阜市</t>
  </si>
  <si>
    <t>370881</t>
  </si>
  <si>
    <t>邹城市</t>
  </si>
  <si>
    <t>370883</t>
  </si>
  <si>
    <t>海口市</t>
  </si>
  <si>
    <t>海口市市辖区</t>
  </si>
  <si>
    <t>460101</t>
  </si>
  <si>
    <t>秀英区</t>
  </si>
  <si>
    <t>460105</t>
  </si>
  <si>
    <t>龙华区</t>
  </si>
  <si>
    <t>460106</t>
  </si>
  <si>
    <t>琼山区</t>
  </si>
  <si>
    <t>460107</t>
  </si>
  <si>
    <t>美兰区</t>
  </si>
  <si>
    <t>460108</t>
  </si>
  <si>
    <t>淄博市</t>
  </si>
  <si>
    <t>淄博市市辖区</t>
  </si>
  <si>
    <t>370301</t>
  </si>
  <si>
    <t>5951      25</t>
  </si>
  <si>
    <t>淄川区</t>
  </si>
  <si>
    <t>370302</t>
  </si>
  <si>
    <t>张店区</t>
  </si>
  <si>
    <t>370303</t>
  </si>
  <si>
    <t>博山区</t>
  </si>
  <si>
    <t>370304</t>
  </si>
  <si>
    <t>临淄区</t>
  </si>
  <si>
    <t>370305</t>
  </si>
  <si>
    <t>周村区</t>
  </si>
  <si>
    <t>370306</t>
  </si>
  <si>
    <t>桓台县</t>
  </si>
  <si>
    <t>370321</t>
  </si>
  <si>
    <t>高青县</t>
  </si>
  <si>
    <t>370322</t>
  </si>
  <si>
    <t>沂源县</t>
  </si>
  <si>
    <t>370323</t>
  </si>
  <si>
    <t>深圳市</t>
  </si>
  <si>
    <t>深圳市市辖区</t>
  </si>
  <si>
    <t>440301</t>
  </si>
  <si>
    <t>罗湖区</t>
  </si>
  <si>
    <t>440303</t>
  </si>
  <si>
    <t>福田区</t>
  </si>
  <si>
    <t>440304</t>
  </si>
  <si>
    <t>南山区</t>
  </si>
  <si>
    <t>440305</t>
  </si>
  <si>
    <t>宝安区</t>
  </si>
  <si>
    <t>440306</t>
  </si>
  <si>
    <t>龙岗区</t>
  </si>
  <si>
    <t>440307</t>
  </si>
  <si>
    <t>（龙岗+大鹏新区）</t>
  </si>
  <si>
    <t>盐田区</t>
  </si>
  <si>
    <t>440308</t>
  </si>
  <si>
    <t>440309</t>
  </si>
  <si>
    <t>坪山区</t>
  </si>
  <si>
    <t>440310</t>
  </si>
  <si>
    <t>光明区</t>
  </si>
  <si>
    <t>440311</t>
  </si>
  <si>
    <t>温州市</t>
  </si>
  <si>
    <t>温州市市辖区</t>
  </si>
  <si>
    <t>330301</t>
  </si>
  <si>
    <t>鹿城区</t>
  </si>
  <si>
    <t>330302</t>
  </si>
  <si>
    <t>龙湾区</t>
  </si>
  <si>
    <t>330303</t>
  </si>
  <si>
    <t>瓯海区</t>
  </si>
  <si>
    <t>330304</t>
  </si>
  <si>
    <t>洞头区</t>
  </si>
  <si>
    <t>330305</t>
  </si>
  <si>
    <t>永嘉县</t>
  </si>
  <si>
    <t>330324</t>
  </si>
  <si>
    <t>平阳县</t>
  </si>
  <si>
    <t>330326</t>
  </si>
  <si>
    <t>苍南县</t>
  </si>
  <si>
    <t>330327</t>
  </si>
  <si>
    <t>文成县</t>
  </si>
  <si>
    <t>330328</t>
  </si>
  <si>
    <t>泰顺县</t>
  </si>
  <si>
    <t>330329</t>
  </si>
  <si>
    <t>瑞安市</t>
  </si>
  <si>
    <t>330381</t>
  </si>
  <si>
    <t>乐清市</t>
  </si>
  <si>
    <t>330382</t>
  </si>
  <si>
    <t>龙港市</t>
  </si>
  <si>
    <t>330383</t>
  </si>
  <si>
    <t>湖州市</t>
  </si>
  <si>
    <t>湖州市市辖区</t>
  </si>
  <si>
    <t>330501</t>
  </si>
  <si>
    <t>吴兴区</t>
  </si>
  <si>
    <t>330502</t>
  </si>
  <si>
    <t>南浔区</t>
  </si>
  <si>
    <t>330503</t>
  </si>
  <si>
    <t>德清县</t>
  </si>
  <si>
    <t>330521</t>
  </si>
  <si>
    <t>长兴县</t>
  </si>
  <si>
    <t>330522</t>
  </si>
  <si>
    <t>安吉县</t>
  </si>
  <si>
    <t>330523</t>
  </si>
  <si>
    <t>烟台市</t>
  </si>
  <si>
    <t>烟台市市辖区</t>
  </si>
  <si>
    <t>370601</t>
  </si>
  <si>
    <t>芝罘区</t>
  </si>
  <si>
    <t>370602</t>
  </si>
  <si>
    <t>福山区</t>
  </si>
  <si>
    <t>370611</t>
  </si>
  <si>
    <t>（福山区+开发区）</t>
  </si>
  <si>
    <t>牟平区</t>
  </si>
  <si>
    <t>370612</t>
  </si>
  <si>
    <t>莱山区</t>
  </si>
  <si>
    <t>370613</t>
  </si>
  <si>
    <t>（莱山区+高新区）</t>
  </si>
  <si>
    <t>蓬莱区</t>
  </si>
  <si>
    <t>370614</t>
  </si>
  <si>
    <t>龙口市</t>
  </si>
  <si>
    <t>370681</t>
  </si>
  <si>
    <t>莱阳市</t>
  </si>
  <si>
    <t>370682</t>
  </si>
  <si>
    <t>莱州市</t>
  </si>
  <si>
    <t>370683</t>
  </si>
  <si>
    <t>招远市</t>
  </si>
  <si>
    <t>370685</t>
  </si>
  <si>
    <t>栖霞市</t>
  </si>
  <si>
    <t>370686</t>
  </si>
  <si>
    <t>海阳市</t>
  </si>
  <si>
    <t>370687</t>
  </si>
  <si>
    <t>珠海市</t>
  </si>
  <si>
    <t>珠海市市辖区</t>
  </si>
  <si>
    <t>440401</t>
  </si>
  <si>
    <t>香洲区</t>
  </si>
  <si>
    <t>440402</t>
  </si>
  <si>
    <t>（香洲+横琴）</t>
  </si>
  <si>
    <t>斗门区</t>
  </si>
  <si>
    <t>440403</t>
  </si>
  <si>
    <t>金湾区</t>
  </si>
  <si>
    <t>440404</t>
  </si>
  <si>
    <t>石家庄市</t>
  </si>
  <si>
    <t>石家庄市市辖区</t>
  </si>
  <si>
    <t>130101</t>
  </si>
  <si>
    <t>长安区</t>
  </si>
  <si>
    <t>130102</t>
  </si>
  <si>
    <t>桥西区</t>
  </si>
  <si>
    <t>130104</t>
  </si>
  <si>
    <t>新华区</t>
  </si>
  <si>
    <t>130105</t>
  </si>
  <si>
    <t>井陉矿区</t>
  </si>
  <si>
    <t>130107</t>
  </si>
  <si>
    <t>裕华区</t>
  </si>
  <si>
    <t>130108</t>
  </si>
  <si>
    <t>藁城区</t>
  </si>
  <si>
    <t>130109</t>
  </si>
  <si>
    <t>鹿泉区</t>
  </si>
  <si>
    <t>130110</t>
  </si>
  <si>
    <t>栾城区</t>
  </si>
  <si>
    <t>130111</t>
  </si>
  <si>
    <t>井陉县</t>
  </si>
  <si>
    <t>130121</t>
  </si>
  <si>
    <t>正定县</t>
  </si>
  <si>
    <t>130123</t>
  </si>
  <si>
    <t>行唐县</t>
  </si>
  <si>
    <t>130125</t>
  </si>
  <si>
    <t>灵寿县</t>
  </si>
  <si>
    <t>130126</t>
  </si>
  <si>
    <t>高邑县</t>
  </si>
  <si>
    <t>130127</t>
  </si>
  <si>
    <t>深泽县</t>
  </si>
  <si>
    <t>130128</t>
  </si>
  <si>
    <t>赞皇县</t>
  </si>
  <si>
    <t>130129</t>
  </si>
  <si>
    <t>无极县</t>
  </si>
  <si>
    <t>130130</t>
  </si>
  <si>
    <t>平山县</t>
  </si>
  <si>
    <t>130131</t>
  </si>
  <si>
    <t>元氏县</t>
  </si>
  <si>
    <t>130132</t>
  </si>
  <si>
    <t>赵县</t>
  </si>
  <si>
    <t>130133</t>
  </si>
  <si>
    <t>辛集市</t>
  </si>
  <si>
    <t>130181</t>
  </si>
  <si>
    <t>晋州市</t>
  </si>
  <si>
    <t>130183</t>
  </si>
  <si>
    <t>新乐市</t>
  </si>
  <si>
    <t>130184</t>
  </si>
  <si>
    <t>福州市</t>
  </si>
  <si>
    <t>福州市市辖区</t>
  </si>
  <si>
    <t>350101</t>
  </si>
  <si>
    <t>350102</t>
  </si>
  <si>
    <t>台江区</t>
  </si>
  <si>
    <t>350103</t>
  </si>
  <si>
    <t>仓山区</t>
  </si>
  <si>
    <t>350104</t>
  </si>
  <si>
    <t>马尾区</t>
  </si>
  <si>
    <t>350105</t>
  </si>
  <si>
    <t>晋安区</t>
  </si>
  <si>
    <t>350111</t>
  </si>
  <si>
    <t>长乐区</t>
  </si>
  <si>
    <t>350112</t>
  </si>
  <si>
    <t>闽侯县</t>
  </si>
  <si>
    <t>350121</t>
  </si>
  <si>
    <t>连江县</t>
  </si>
  <si>
    <t>350122</t>
  </si>
  <si>
    <t>罗源县</t>
  </si>
  <si>
    <t>350123</t>
  </si>
  <si>
    <t>闽清县</t>
  </si>
  <si>
    <t>350124</t>
  </si>
  <si>
    <t>永泰县</t>
  </si>
  <si>
    <t>350125</t>
  </si>
  <si>
    <t>平潭县</t>
  </si>
  <si>
    <t>350128</t>
  </si>
  <si>
    <t>福清市</t>
  </si>
  <si>
    <t>350181</t>
  </si>
  <si>
    <t>绍兴市</t>
  </si>
  <si>
    <t>绍兴市市辖区</t>
  </si>
  <si>
    <t>330601</t>
  </si>
  <si>
    <t>越城区</t>
  </si>
  <si>
    <t>330602</t>
  </si>
  <si>
    <t>柯桥区</t>
  </si>
  <si>
    <t>330603</t>
  </si>
  <si>
    <t>上虞区</t>
  </si>
  <si>
    <t>330604</t>
  </si>
  <si>
    <t>新昌县</t>
  </si>
  <si>
    <t>330624</t>
  </si>
  <si>
    <t>诸暨市</t>
  </si>
  <si>
    <t>330681</t>
  </si>
  <si>
    <t>嵊州市</t>
  </si>
  <si>
    <t>330683</t>
  </si>
  <si>
    <t>肇庆市</t>
  </si>
  <si>
    <t>肇庆市市辖区</t>
  </si>
  <si>
    <t>441201</t>
  </si>
  <si>
    <t>端州区</t>
  </si>
  <si>
    <t>441202</t>
  </si>
  <si>
    <t>鼎湖区</t>
  </si>
  <si>
    <t>441203</t>
  </si>
  <si>
    <t>（鼎湖+肇庆新区）</t>
  </si>
  <si>
    <t>高要区</t>
  </si>
  <si>
    <t>441204</t>
  </si>
  <si>
    <t>广宁县</t>
  </si>
  <si>
    <t>441223</t>
  </si>
  <si>
    <t>怀集县</t>
  </si>
  <si>
    <t>441224</t>
  </si>
  <si>
    <t>封开县</t>
  </si>
  <si>
    <t>441225</t>
  </si>
  <si>
    <t>德庆县</t>
  </si>
  <si>
    <t>441226</t>
  </si>
  <si>
    <t>四会市</t>
  </si>
  <si>
    <t>441284</t>
  </si>
  <si>
    <t>（四会市+高新区）</t>
  </si>
  <si>
    <t>苏州市</t>
  </si>
  <si>
    <t>苏州市市辖区</t>
  </si>
  <si>
    <t>320501</t>
  </si>
  <si>
    <t>虎丘区</t>
  </si>
  <si>
    <t>320505</t>
  </si>
  <si>
    <t>吴中区</t>
  </si>
  <si>
    <t>320506</t>
  </si>
  <si>
    <t>相城区</t>
  </si>
  <si>
    <t>320507</t>
  </si>
  <si>
    <t>姑苏区</t>
  </si>
  <si>
    <t>320508</t>
  </si>
  <si>
    <t>吴江区</t>
  </si>
  <si>
    <t>320509</t>
  </si>
  <si>
    <t>苏州工业园区</t>
  </si>
  <si>
    <t>320571</t>
  </si>
  <si>
    <t>常熟市</t>
  </si>
  <si>
    <t>320581</t>
  </si>
  <si>
    <t>张家港市</t>
  </si>
  <si>
    <t>320582</t>
  </si>
  <si>
    <t>昆山市</t>
  </si>
  <si>
    <t>320583</t>
  </si>
  <si>
    <t>太仓市</t>
  </si>
  <si>
    <t>320585</t>
  </si>
  <si>
    <t>西安市</t>
  </si>
  <si>
    <t>西安市市辖区</t>
  </si>
  <si>
    <t>610101</t>
  </si>
  <si>
    <t>新城区</t>
  </si>
  <si>
    <t>610102</t>
  </si>
  <si>
    <t>碑林区</t>
  </si>
  <si>
    <t>610103</t>
  </si>
  <si>
    <t>莲湖区</t>
  </si>
  <si>
    <t>610104</t>
  </si>
  <si>
    <t>城西区</t>
  </si>
  <si>
    <t>灞桥区</t>
  </si>
  <si>
    <t>610111</t>
  </si>
  <si>
    <t>城东区</t>
  </si>
  <si>
    <t>未央区</t>
  </si>
  <si>
    <t>610112</t>
  </si>
  <si>
    <t>城北区+浐灞生态区</t>
  </si>
  <si>
    <t>雁塔区</t>
  </si>
  <si>
    <t>610113</t>
  </si>
  <si>
    <t>曲江新区+高新区</t>
  </si>
  <si>
    <t>阎良区</t>
  </si>
  <si>
    <t>610114</t>
  </si>
  <si>
    <t>临潼区</t>
  </si>
  <si>
    <t>610115</t>
  </si>
  <si>
    <t>610116</t>
  </si>
  <si>
    <t>高陵区</t>
  </si>
  <si>
    <t>610117</t>
  </si>
  <si>
    <t>鄠邑区</t>
  </si>
  <si>
    <t>610118</t>
  </si>
  <si>
    <t>蓝田县</t>
  </si>
  <si>
    <t>610122</t>
  </si>
  <si>
    <t>周至县</t>
  </si>
  <si>
    <t>610124</t>
  </si>
  <si>
    <t>贵阳市</t>
  </si>
  <si>
    <t>贵阳市市辖区</t>
  </si>
  <si>
    <t>520101</t>
  </si>
  <si>
    <t>南明区</t>
  </si>
  <si>
    <t>520102</t>
  </si>
  <si>
    <t>云岩区</t>
  </si>
  <si>
    <t>520103</t>
  </si>
  <si>
    <t>花溪区</t>
  </si>
  <si>
    <t>520111</t>
  </si>
  <si>
    <t>乌当区</t>
  </si>
  <si>
    <t>520112</t>
  </si>
  <si>
    <t>520113</t>
  </si>
  <si>
    <t>观山湖区</t>
  </si>
  <si>
    <t>520115</t>
  </si>
  <si>
    <t>开阳县</t>
  </si>
  <si>
    <t>520121</t>
  </si>
  <si>
    <t>息烽县</t>
  </si>
  <si>
    <t>520122</t>
  </si>
  <si>
    <t>修文县</t>
  </si>
  <si>
    <t>520123</t>
  </si>
  <si>
    <t>清镇市</t>
  </si>
  <si>
    <t>520181</t>
  </si>
  <si>
    <t>赣州市</t>
  </si>
  <si>
    <t>赣州市市辖区</t>
  </si>
  <si>
    <t>360701</t>
  </si>
  <si>
    <t>章贡区</t>
  </si>
  <si>
    <t>360702</t>
  </si>
  <si>
    <t>南康区</t>
  </si>
  <si>
    <t>360703</t>
  </si>
  <si>
    <t>赣县区</t>
  </si>
  <si>
    <t>360704</t>
  </si>
  <si>
    <t>信丰县</t>
  </si>
  <si>
    <t>360722</t>
  </si>
  <si>
    <t>大余县</t>
  </si>
  <si>
    <t>360723</t>
  </si>
  <si>
    <t>上犹县</t>
  </si>
  <si>
    <t>360724</t>
  </si>
  <si>
    <t>崇义县</t>
  </si>
  <si>
    <t>360725</t>
  </si>
  <si>
    <t>安远县</t>
  </si>
  <si>
    <t>360726</t>
  </si>
  <si>
    <t>定南县</t>
  </si>
  <si>
    <t>360728</t>
  </si>
  <si>
    <t>全南县</t>
  </si>
  <si>
    <t>360729</t>
  </si>
  <si>
    <t>宁都县</t>
  </si>
  <si>
    <t>360730</t>
  </si>
  <si>
    <t>于都县</t>
  </si>
  <si>
    <t>360731</t>
  </si>
  <si>
    <t>兴国县</t>
  </si>
  <si>
    <t>360732</t>
  </si>
  <si>
    <t>会昌县</t>
  </si>
  <si>
    <t>360733</t>
  </si>
  <si>
    <t>寻乌县</t>
  </si>
  <si>
    <t>360734</t>
  </si>
  <si>
    <t>石城县</t>
  </si>
  <si>
    <t>360735</t>
  </si>
  <si>
    <t>瑞金市</t>
  </si>
  <si>
    <t>360781</t>
  </si>
  <si>
    <t>龙南市</t>
  </si>
  <si>
    <t>360783</t>
  </si>
  <si>
    <t>郑州市</t>
  </si>
  <si>
    <t>郑州市市辖区</t>
  </si>
  <si>
    <t>410101</t>
  </si>
  <si>
    <t>中原区</t>
  </si>
  <si>
    <t>410102</t>
  </si>
  <si>
    <t>中原+高新技术开发区</t>
  </si>
  <si>
    <t>二七区</t>
  </si>
  <si>
    <t>410103</t>
  </si>
  <si>
    <t>管城回族区</t>
  </si>
  <si>
    <t>410104</t>
  </si>
  <si>
    <t>管城回族+经济技术开发区</t>
  </si>
  <si>
    <t>金水区</t>
  </si>
  <si>
    <t>410105</t>
  </si>
  <si>
    <t>金水+郑东新区</t>
  </si>
  <si>
    <t>上街区</t>
  </si>
  <si>
    <t>410106</t>
  </si>
  <si>
    <t>惠济区</t>
  </si>
  <si>
    <t>410108</t>
  </si>
  <si>
    <t>中牟县</t>
  </si>
  <si>
    <t>410122</t>
  </si>
  <si>
    <t>巩义市</t>
  </si>
  <si>
    <t>410181</t>
  </si>
  <si>
    <t>荥阳市</t>
  </si>
  <si>
    <t>410182</t>
  </si>
  <si>
    <t>新密市</t>
  </si>
  <si>
    <t>410183</t>
  </si>
  <si>
    <t>新郑市</t>
  </si>
  <si>
    <t>410184</t>
  </si>
  <si>
    <t>航空港区</t>
  </si>
  <si>
    <t>登封市</t>
  </si>
  <si>
    <t>410185</t>
  </si>
  <si>
    <t>重庆市</t>
  </si>
  <si>
    <t>万州区</t>
  </si>
  <si>
    <t>500101</t>
  </si>
  <si>
    <t>涪陵区</t>
  </si>
  <si>
    <t>500102</t>
  </si>
  <si>
    <t>渝中区</t>
  </si>
  <si>
    <t>500103</t>
  </si>
  <si>
    <t>大渡口区</t>
  </si>
  <si>
    <t>500104</t>
  </si>
  <si>
    <t>500105</t>
  </si>
  <si>
    <t>沙坪坝区</t>
  </si>
  <si>
    <t>500106</t>
  </si>
  <si>
    <t>九龙坡区</t>
  </si>
  <si>
    <t>500107</t>
  </si>
  <si>
    <t>南岸区</t>
  </si>
  <si>
    <t>500108</t>
  </si>
  <si>
    <t>北碚区</t>
  </si>
  <si>
    <t>500109</t>
  </si>
  <si>
    <t>綦江区</t>
  </si>
  <si>
    <t>500110</t>
  </si>
  <si>
    <t>大足区</t>
  </si>
  <si>
    <t>500111</t>
  </si>
  <si>
    <t>渝北区</t>
  </si>
  <si>
    <t>500112</t>
  </si>
  <si>
    <t>巴南区</t>
  </si>
  <si>
    <t>500113</t>
  </si>
  <si>
    <t>黔江区</t>
  </si>
  <si>
    <t>500114</t>
  </si>
  <si>
    <t>长寿区</t>
  </si>
  <si>
    <t>500115</t>
  </si>
  <si>
    <t>江津区</t>
  </si>
  <si>
    <t>500116</t>
  </si>
  <si>
    <t>合川区</t>
  </si>
  <si>
    <t>500117</t>
  </si>
  <si>
    <t>永川区</t>
  </si>
  <si>
    <t>500118</t>
  </si>
  <si>
    <t>南川区</t>
  </si>
  <si>
    <t>500119</t>
  </si>
  <si>
    <t>璧山区</t>
  </si>
  <si>
    <t>500120</t>
  </si>
  <si>
    <t>铜梁区</t>
  </si>
  <si>
    <t>500151</t>
  </si>
  <si>
    <t>潼南区</t>
  </si>
  <si>
    <t>500152</t>
  </si>
  <si>
    <t>荣昌区</t>
  </si>
  <si>
    <t>500153</t>
  </si>
  <si>
    <t>开州区</t>
  </si>
  <si>
    <t>500154</t>
  </si>
  <si>
    <t>梁平区</t>
  </si>
  <si>
    <t>500155</t>
  </si>
  <si>
    <t>武隆区</t>
  </si>
  <si>
    <t>500156</t>
  </si>
  <si>
    <t>长春市</t>
  </si>
  <si>
    <t>长春市市辖区</t>
  </si>
  <si>
    <t>220101</t>
  </si>
  <si>
    <t>南关区</t>
  </si>
  <si>
    <t>220102</t>
  </si>
  <si>
    <t>南关+净月</t>
  </si>
  <si>
    <t>宽城区</t>
  </si>
  <si>
    <t>220103</t>
  </si>
  <si>
    <t>宽城+北湖</t>
  </si>
  <si>
    <t>220104</t>
  </si>
  <si>
    <t>高新区</t>
  </si>
  <si>
    <t>二道区</t>
  </si>
  <si>
    <t>220105</t>
  </si>
  <si>
    <t>绿园区</t>
  </si>
  <si>
    <t>220106</t>
  </si>
  <si>
    <t>双阳区</t>
  </si>
  <si>
    <t>220112</t>
  </si>
  <si>
    <t>双阳+奢岭</t>
  </si>
  <si>
    <t>九台区</t>
  </si>
  <si>
    <t>220113</t>
  </si>
  <si>
    <t>农安县</t>
  </si>
  <si>
    <t>220122</t>
  </si>
  <si>
    <t>榆树市</t>
  </si>
  <si>
    <t>220182</t>
  </si>
  <si>
    <t>德惠市</t>
  </si>
  <si>
    <t>220183</t>
  </si>
  <si>
    <t>公主岭市</t>
  </si>
  <si>
    <t>220184</t>
  </si>
  <si>
    <t>长沙市</t>
  </si>
  <si>
    <t>长沙市市辖区</t>
  </si>
  <si>
    <t>430101</t>
  </si>
  <si>
    <t>1032      32</t>
  </si>
  <si>
    <t>芙蓉区</t>
  </si>
  <si>
    <t>430102</t>
  </si>
  <si>
    <t>天心区</t>
  </si>
  <si>
    <t>430103</t>
  </si>
  <si>
    <t>岳麓区</t>
  </si>
  <si>
    <t>430104</t>
  </si>
  <si>
    <t>开福区</t>
  </si>
  <si>
    <t>430105</t>
  </si>
  <si>
    <t>雨花区</t>
  </si>
  <si>
    <t>430111</t>
  </si>
  <si>
    <t>望城区</t>
  </si>
  <si>
    <t>430112</t>
  </si>
  <si>
    <t>长沙县</t>
  </si>
  <si>
    <t>430121</t>
  </si>
  <si>
    <t>浏阳市</t>
  </si>
  <si>
    <t>430181</t>
  </si>
  <si>
    <t>宁乡市</t>
  </si>
  <si>
    <t>430182</t>
  </si>
  <si>
    <t>青岛市</t>
  </si>
  <si>
    <t>青岛市市辖区</t>
  </si>
  <si>
    <t>370201</t>
  </si>
  <si>
    <t>6900      33</t>
  </si>
  <si>
    <t>市南区</t>
  </si>
  <si>
    <t>370202</t>
  </si>
  <si>
    <t>市北区</t>
  </si>
  <si>
    <t>370203</t>
  </si>
  <si>
    <t>黄岛区</t>
  </si>
  <si>
    <t>370211</t>
  </si>
  <si>
    <t>黄岛+胶南</t>
  </si>
  <si>
    <t>崂山区</t>
  </si>
  <si>
    <t>370212</t>
  </si>
  <si>
    <t>李沧区</t>
  </si>
  <si>
    <t>370213</t>
  </si>
  <si>
    <t>城阳区</t>
  </si>
  <si>
    <t>370214</t>
  </si>
  <si>
    <t>城阳+高新</t>
  </si>
  <si>
    <t>即墨区</t>
  </si>
  <si>
    <t>370215</t>
  </si>
  <si>
    <t>胶州市</t>
  </si>
  <si>
    <t>370281</t>
  </si>
  <si>
    <t>平度市</t>
  </si>
  <si>
    <t>370283</t>
  </si>
  <si>
    <t>莱西市</t>
  </si>
  <si>
    <t>370285</t>
  </si>
  <si>
    <t>gd_city</t>
  </si>
  <si>
    <t>county_id</t>
  </si>
  <si>
    <t>region_name</t>
  </si>
  <si>
    <t>room_sum</t>
  </si>
  <si>
    <t>room_num</t>
  </si>
  <si>
    <t>442101</t>
  </si>
  <si>
    <t>东沙群岛</t>
  </si>
  <si>
    <t>period</t>
  </si>
  <si>
    <t>cric_value</t>
  </si>
  <si>
    <t>value_from_index</t>
  </si>
  <si>
    <t>county_name_merge</t>
  </si>
  <si>
    <t>city_county_index</t>
  </si>
  <si>
    <t>period_index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</si>
</sst>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</numFmts>
  <fonts count="27">
    <font>
      <sz val="11"/>
      <color theme="1"/>
      <name val="宋体"/>
      <charset val="134"/>
      <scheme val="minor"/>
    </font>
    <font>
      <b/>
      <sz val="11"/>
      <color theme="1"/>
      <name val="SimSun"/>
      <charset val="134"/>
    </font>
    <font>
      <sz val="11"/>
      <color theme="1"/>
      <name val="SimSun"/>
      <charset val="134"/>
    </font>
    <font>
      <sz val="9"/>
      <color theme="1"/>
      <name val="宋体"/>
      <charset val="134"/>
      <scheme val="minor"/>
    </font>
    <font>
      <sz val="9"/>
      <color theme="1"/>
      <name val="SimSun"/>
      <charset val="134"/>
    </font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9C6500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</fills>
  <borders count="13">
    <border>
      <left/>
      <right/>
      <top/>
      <bottom/>
      <diagonal/>
    </border>
    <border>
      <left style="medium">
        <color rgb="FF2B2B2B"/>
      </left>
      <right style="thin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rgb="FF2B2B2B"/>
      </left>
      <right style="thin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rgb="FF2B2B2B"/>
      </left>
      <right style="medium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6" borderId="0" applyNumberFormat="0" applyBorder="0" applyAlignment="0" applyProtection="0">
      <alignment vertical="center"/>
    </xf>
    <xf numFmtId="0" fontId="10" fillId="7" borderId="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8" fillId="10" borderId="0" applyNumberFormat="0" applyBorder="0" applyAlignment="0" applyProtection="0">
      <alignment vertical="center"/>
    </xf>
    <xf numFmtId="0" fontId="12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0" fillId="9" borderId="7" applyNumberFormat="0" applyFont="0" applyAlignment="0" applyProtection="0">
      <alignment vertical="center"/>
    </xf>
    <xf numFmtId="0" fontId="14" fillId="19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11" applyNumberFormat="0" applyFill="0" applyAlignment="0" applyProtection="0">
      <alignment vertical="center"/>
    </xf>
    <xf numFmtId="0" fontId="24" fillId="0" borderId="11" applyNumberFormat="0" applyFill="0" applyAlignment="0" applyProtection="0">
      <alignment vertical="center"/>
    </xf>
    <xf numFmtId="0" fontId="14" fillId="26" borderId="0" applyNumberFormat="0" applyBorder="0" applyAlignment="0" applyProtection="0">
      <alignment vertical="center"/>
    </xf>
    <xf numFmtId="0" fontId="15" fillId="0" borderId="10" applyNumberFormat="0" applyFill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19" fillId="15" borderId="9" applyNumberFormat="0" applyAlignment="0" applyProtection="0">
      <alignment vertical="center"/>
    </xf>
    <xf numFmtId="0" fontId="16" fillId="15" borderId="5" applyNumberFormat="0" applyAlignment="0" applyProtection="0">
      <alignment vertical="center"/>
    </xf>
    <xf numFmtId="0" fontId="25" fillId="27" borderId="12" applyNumberFormat="0" applyAlignment="0" applyProtection="0">
      <alignment vertical="center"/>
    </xf>
    <xf numFmtId="0" fontId="8" fillId="20" borderId="0" applyNumberFormat="0" applyBorder="0" applyAlignment="0" applyProtection="0">
      <alignment vertical="center"/>
    </xf>
    <xf numFmtId="0" fontId="14" fillId="21" borderId="0" applyNumberFormat="0" applyBorder="0" applyAlignment="0" applyProtection="0">
      <alignment vertical="center"/>
    </xf>
    <xf numFmtId="0" fontId="13" fillId="0" borderId="8" applyNumberFormat="0" applyFill="0" applyAlignment="0" applyProtection="0">
      <alignment vertical="center"/>
    </xf>
    <xf numFmtId="0" fontId="11" fillId="0" borderId="6" applyNumberFormat="0" applyFill="0" applyAlignment="0" applyProtection="0">
      <alignment vertical="center"/>
    </xf>
    <xf numFmtId="0" fontId="9" fillId="5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8" fillId="18" borderId="0" applyNumberFormat="0" applyBorder="0" applyAlignment="0" applyProtection="0">
      <alignment vertical="center"/>
    </xf>
    <xf numFmtId="0" fontId="14" fillId="13" borderId="0" applyNumberFormat="0" applyBorder="0" applyAlignment="0" applyProtection="0">
      <alignment vertical="center"/>
    </xf>
    <xf numFmtId="0" fontId="8" fillId="12" borderId="0" applyNumberFormat="0" applyBorder="0" applyAlignment="0" applyProtection="0">
      <alignment vertical="center"/>
    </xf>
    <xf numFmtId="0" fontId="8" fillId="24" borderId="0" applyNumberFormat="0" applyBorder="0" applyAlignment="0" applyProtection="0">
      <alignment vertical="center"/>
    </xf>
    <xf numFmtId="0" fontId="8" fillId="8" borderId="0" applyNumberFormat="0" applyBorder="0" applyAlignment="0" applyProtection="0">
      <alignment vertical="center"/>
    </xf>
    <xf numFmtId="0" fontId="8" fillId="4" borderId="0" applyNumberFormat="0" applyBorder="0" applyAlignment="0" applyProtection="0">
      <alignment vertical="center"/>
    </xf>
    <xf numFmtId="0" fontId="14" fillId="29" borderId="0" applyNumberFormat="0" applyBorder="0" applyAlignment="0" applyProtection="0">
      <alignment vertical="center"/>
    </xf>
    <xf numFmtId="0" fontId="14" fillId="23" borderId="0" applyNumberFormat="0" applyBorder="0" applyAlignment="0" applyProtection="0">
      <alignment vertical="center"/>
    </xf>
    <xf numFmtId="0" fontId="8" fillId="22" borderId="0" applyNumberFormat="0" applyBorder="0" applyAlignment="0" applyProtection="0">
      <alignment vertical="center"/>
    </xf>
    <xf numFmtId="0" fontId="8" fillId="30" borderId="0" applyNumberFormat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8" fillId="32" borderId="0" applyNumberFormat="0" applyBorder="0" applyAlignment="0" applyProtection="0">
      <alignment vertical="center"/>
    </xf>
    <xf numFmtId="0" fontId="14" fillId="31" borderId="0" applyNumberFormat="0" applyBorder="0" applyAlignment="0" applyProtection="0">
      <alignment vertical="center"/>
    </xf>
    <xf numFmtId="0" fontId="14" fillId="34" borderId="0" applyNumberFormat="0" applyBorder="0" applyAlignment="0" applyProtection="0">
      <alignment vertical="center"/>
    </xf>
    <xf numFmtId="0" fontId="8" fillId="33" borderId="0" applyNumberFormat="0" applyBorder="0" applyAlignment="0" applyProtection="0">
      <alignment vertical="center"/>
    </xf>
    <xf numFmtId="0" fontId="14" fillId="16" borderId="0" applyNumberFormat="0" applyBorder="0" applyAlignment="0" applyProtection="0">
      <alignment vertical="center"/>
    </xf>
  </cellStyleXfs>
  <cellXfs count="27">
    <xf numFmtId="0" fontId="0" fillId="0" borderId="0" xfId="0">
      <alignment vertical="center"/>
    </xf>
    <xf numFmtId="0" fontId="0" fillId="0" borderId="0" xfId="0" applyFill="1" applyAlignment="1"/>
    <xf numFmtId="0" fontId="1" fillId="0" borderId="1" xfId="0" applyFont="1" applyBorder="1" applyAlignment="1">
      <alignment horizontal="center" vertical="top"/>
    </xf>
    <xf numFmtId="0" fontId="1" fillId="0" borderId="2" xfId="0" applyFont="1" applyBorder="1" applyAlignment="1">
      <alignment horizontal="center" vertical="top"/>
    </xf>
    <xf numFmtId="0" fontId="2" fillId="0" borderId="2" xfId="0" applyFont="1" applyBorder="1" applyAlignment="1">
      <alignment horizontal="center"/>
    </xf>
    <xf numFmtId="0" fontId="2" fillId="0" borderId="0" xfId="0" applyFont="1" applyAlignment="1"/>
    <xf numFmtId="0" fontId="2" fillId="0" borderId="0" xfId="0" applyFont="1" applyAlignment="1">
      <alignment horizontal="left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0" fillId="0" borderId="0" xfId="0" applyAlignment="1">
      <alignment vertical="center" wrapText="1"/>
    </xf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5" fillId="0" borderId="0" xfId="0" applyFont="1" applyFill="1" applyAlignment="1"/>
    <xf numFmtId="0" fontId="6" fillId="0" borderId="4" xfId="0" applyFont="1" applyFill="1" applyBorder="1" applyAlignment="1">
      <alignment horizontal="center" vertical="top"/>
    </xf>
    <xf numFmtId="0" fontId="0" fillId="0" borderId="0" xfId="0" applyFill="1" applyAlignment="1"/>
    <xf numFmtId="0" fontId="7" fillId="0" borderId="4" xfId="0" applyFont="1" applyFill="1" applyBorder="1" applyAlignment="1">
      <alignment horizontal="center" vertical="top"/>
    </xf>
    <xf numFmtId="0" fontId="7" fillId="0" borderId="4" xfId="0" applyFont="1" applyFill="1" applyBorder="1" applyAlignment="1">
      <alignment horizontal="center" vertical="top"/>
    </xf>
    <xf numFmtId="0" fontId="7" fillId="2" borderId="4" xfId="0" applyFont="1" applyFill="1" applyBorder="1" applyAlignment="1">
      <alignment horizontal="center" vertical="top"/>
    </xf>
    <xf numFmtId="0" fontId="0" fillId="2" borderId="0" xfId="0" applyFill="1" applyAlignment="1"/>
    <xf numFmtId="0" fontId="0" fillId="2" borderId="0" xfId="0" applyFill="1">
      <alignment vertical="center"/>
    </xf>
    <xf numFmtId="0" fontId="0" fillId="3" borderId="0" xfId="0" applyFill="1">
      <alignment vertical="center"/>
    </xf>
    <xf numFmtId="0" fontId="0" fillId="2" borderId="0" xfId="0" applyFill="1" applyAlignment="1">
      <alignment horizontal="left"/>
    </xf>
    <xf numFmtId="0" fontId="7" fillId="3" borderId="4" xfId="0" applyFont="1" applyFill="1" applyBorder="1" applyAlignment="1">
      <alignment horizontal="center" vertical="top"/>
    </xf>
    <xf numFmtId="0" fontId="0" fillId="3" borderId="0" xfId="0" applyFill="1" applyAlignment="1"/>
    <xf numFmtId="0" fontId="7" fillId="0" borderId="4" xfId="0" applyFont="1" applyFill="1" applyBorder="1" applyAlignment="1">
      <alignment horizontal="center" vertical="top"/>
    </xf>
    <xf numFmtId="0" fontId="0" fillId="0" borderId="0" xfId="0" applyFill="1" applyAlignment="1"/>
    <xf numFmtId="0" fontId="0" fillId="0" borderId="0" xfId="0" applyFill="1">
      <alignment vertical="center"/>
    </xf>
    <xf numFmtId="0" fontId="0" fillId="2" borderId="0" xfId="0" applyFill="1" quotePrefix="1">
      <alignment vertical="center"/>
    </xf>
    <xf numFmtId="0" fontId="0" fillId="0" borderId="0" xfId="0" quotePrefix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www.wps.cn/officeDocument/2020/cellImage" Target="cellimages.xml"/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635"/>
  <sheetViews>
    <sheetView tabSelected="1" zoomScale="145" zoomScaleNormal="145" topLeftCell="A129" workbookViewId="0">
      <selection activeCell="G135" sqref="G135"/>
    </sheetView>
  </sheetViews>
  <sheetFormatPr defaultColWidth="8.72727272727273" defaultRowHeight="14"/>
  <cols>
    <col min="1" max="1" width="4.81818181818182" style="14" customWidth="1"/>
    <col min="2" max="2" width="11.5454545454545" style="14" customWidth="1"/>
    <col min="3" max="3" width="16.1727272727273" style="14" customWidth="1"/>
    <col min="4" max="4" width="9.18181818181818" style="14" customWidth="1"/>
    <col min="9" max="9" width="13.6272727272727" customWidth="1"/>
  </cols>
  <sheetData>
    <row r="1" spans="1:9">
      <c r="A1" s="1"/>
      <c r="B1" s="15" t="s">
        <v>0</v>
      </c>
      <c r="C1" s="15" t="s">
        <v>1</v>
      </c>
      <c r="D1" s="15" t="s">
        <v>2</v>
      </c>
      <c r="E1" s="15" t="s">
        <v>3</v>
      </c>
      <c r="F1" s="15" t="s">
        <v>4</v>
      </c>
      <c r="G1" s="1"/>
      <c r="H1" s="1"/>
      <c r="I1" s="1"/>
    </row>
    <row r="2" ht="15" customHeight="1" spans="1:13">
      <c r="A2" s="16">
        <v>0</v>
      </c>
      <c r="B2" s="14" t="s">
        <v>5</v>
      </c>
      <c r="C2" s="14" t="s">
        <v>6</v>
      </c>
      <c r="D2" s="14" t="s">
        <v>7</v>
      </c>
      <c r="E2" t="s">
        <v>8</v>
      </c>
      <c r="I2" t="str">
        <f>_xlfn.DISPIMG("ID_E5E941BBB8494FEABD4544E3F36F26C0",1)</f>
        <v>=DISPIMG("ID_E5E941BBB8494FEABD4544E3F36F26C0",1)</v>
      </c>
      <c r="J2" t="s">
        <v>5</v>
      </c>
      <c r="K2" t="s">
        <v>9</v>
      </c>
      <c r="L2" t="s">
        <v>5</v>
      </c>
      <c r="M2">
        <v>1417</v>
      </c>
    </row>
    <row r="3" spans="1:6">
      <c r="A3" s="16">
        <v>1</v>
      </c>
      <c r="B3" s="14" t="s">
        <v>5</v>
      </c>
      <c r="C3" s="14" t="s">
        <v>10</v>
      </c>
      <c r="D3" s="14" t="s">
        <v>11</v>
      </c>
      <c r="E3" t="s">
        <v>8</v>
      </c>
      <c r="F3" s="12">
        <v>329</v>
      </c>
    </row>
    <row r="4" spans="1:6">
      <c r="A4" s="16">
        <v>2</v>
      </c>
      <c r="B4" s="14" t="s">
        <v>5</v>
      </c>
      <c r="C4" s="14" t="s">
        <v>12</v>
      </c>
      <c r="D4" s="14" t="s">
        <v>13</v>
      </c>
      <c r="E4" t="s">
        <v>8</v>
      </c>
      <c r="F4" s="12">
        <v>658</v>
      </c>
    </row>
    <row r="5" spans="1:6">
      <c r="A5" s="16">
        <v>3</v>
      </c>
      <c r="B5" s="14" t="s">
        <v>5</v>
      </c>
      <c r="C5" s="14" t="s">
        <v>14</v>
      </c>
      <c r="D5" s="14" t="s">
        <v>15</v>
      </c>
      <c r="E5" t="s">
        <v>8</v>
      </c>
      <c r="F5" s="12">
        <v>774</v>
      </c>
    </row>
    <row r="6" spans="1:6">
      <c r="A6" s="16">
        <v>4</v>
      </c>
      <c r="B6" s="14" t="s">
        <v>5</v>
      </c>
      <c r="C6" s="14" t="s">
        <v>16</v>
      </c>
      <c r="D6" s="14" t="s">
        <v>17</v>
      </c>
      <c r="E6" t="s">
        <v>8</v>
      </c>
      <c r="F6" s="12">
        <v>294</v>
      </c>
    </row>
    <row r="7" ht="13" customHeight="1" spans="1:9">
      <c r="A7" s="17">
        <v>5</v>
      </c>
      <c r="B7" s="18" t="s">
        <v>18</v>
      </c>
      <c r="C7" s="18" t="s">
        <v>19</v>
      </c>
      <c r="D7" s="18" t="s">
        <v>20</v>
      </c>
      <c r="E7" s="19" t="s">
        <v>8</v>
      </c>
      <c r="F7" s="27" t="s">
        <v>21</v>
      </c>
      <c r="H7" s="28" t="s">
        <v>21</v>
      </c>
      <c r="I7" t="str">
        <f>_xlfn.DISPIMG("ID_4EF871082BDF466197F7F8D127B442DE",1)</f>
        <v>=DISPIMG("ID_4EF871082BDF466197F7F8D127B442DE",1)</v>
      </c>
    </row>
    <row r="8" spans="1:8">
      <c r="A8" s="17">
        <v>6</v>
      </c>
      <c r="B8" s="18" t="s">
        <v>18</v>
      </c>
      <c r="C8" s="18" t="s">
        <v>22</v>
      </c>
      <c r="D8" s="18" t="s">
        <v>23</v>
      </c>
      <c r="E8" s="19" t="s">
        <v>8</v>
      </c>
      <c r="F8" s="19">
        <v>514</v>
      </c>
      <c r="H8">
        <v>514</v>
      </c>
    </row>
    <row r="9" spans="1:8">
      <c r="A9" s="17">
        <v>7</v>
      </c>
      <c r="B9" s="18" t="s">
        <v>18</v>
      </c>
      <c r="C9" s="18" t="s">
        <v>24</v>
      </c>
      <c r="D9" s="18" t="s">
        <v>25</v>
      </c>
      <c r="E9" s="19" t="s">
        <v>8</v>
      </c>
      <c r="F9" s="27" t="s">
        <v>21</v>
      </c>
      <c r="H9" s="28" t="s">
        <v>21</v>
      </c>
    </row>
    <row r="10" spans="1:8">
      <c r="A10" s="17">
        <v>8</v>
      </c>
      <c r="B10" s="18" t="s">
        <v>18</v>
      </c>
      <c r="C10" s="18" t="s">
        <v>26</v>
      </c>
      <c r="D10" s="18" t="s">
        <v>27</v>
      </c>
      <c r="E10" s="19" t="s">
        <v>8</v>
      </c>
      <c r="F10" s="19">
        <v>320</v>
      </c>
      <c r="H10">
        <v>320</v>
      </c>
    </row>
    <row r="11" spans="1:8">
      <c r="A11" s="17">
        <v>9</v>
      </c>
      <c r="B11" s="18" t="s">
        <v>18</v>
      </c>
      <c r="C11" s="18" t="s">
        <v>28</v>
      </c>
      <c r="D11" s="18" t="s">
        <v>29</v>
      </c>
      <c r="E11" s="19" t="s">
        <v>8</v>
      </c>
      <c r="F11" s="19">
        <v>1644</v>
      </c>
      <c r="H11">
        <v>1644</v>
      </c>
    </row>
    <row r="12" spans="1:8">
      <c r="A12" s="17">
        <v>10</v>
      </c>
      <c r="B12" s="18" t="s">
        <v>18</v>
      </c>
      <c r="C12" s="18" t="s">
        <v>30</v>
      </c>
      <c r="D12" s="18" t="s">
        <v>31</v>
      </c>
      <c r="E12" s="19" t="s">
        <v>8</v>
      </c>
      <c r="F12" s="19">
        <v>1480</v>
      </c>
      <c r="H12">
        <v>1480</v>
      </c>
    </row>
    <row r="13" spans="1:8">
      <c r="A13" s="17">
        <v>11</v>
      </c>
      <c r="B13" s="18" t="s">
        <v>18</v>
      </c>
      <c r="C13" s="18" t="s">
        <v>32</v>
      </c>
      <c r="D13" s="18" t="s">
        <v>33</v>
      </c>
      <c r="E13" s="19" t="s">
        <v>8</v>
      </c>
      <c r="F13" s="19">
        <v>209</v>
      </c>
      <c r="H13">
        <v>209</v>
      </c>
    </row>
    <row r="14" spans="1:8">
      <c r="A14" s="17">
        <v>12</v>
      </c>
      <c r="B14" s="18" t="s">
        <v>18</v>
      </c>
      <c r="C14" s="18" t="s">
        <v>34</v>
      </c>
      <c r="D14" s="18" t="s">
        <v>35</v>
      </c>
      <c r="E14" s="19" t="s">
        <v>8</v>
      </c>
      <c r="F14" s="19">
        <v>6715</v>
      </c>
      <c r="H14">
        <v>6715</v>
      </c>
    </row>
    <row r="15" spans="1:8">
      <c r="A15" s="17">
        <v>13</v>
      </c>
      <c r="B15" s="18" t="s">
        <v>18</v>
      </c>
      <c r="C15" s="18" t="s">
        <v>36</v>
      </c>
      <c r="D15" s="18" t="s">
        <v>37</v>
      </c>
      <c r="E15" s="19" t="s">
        <v>8</v>
      </c>
      <c r="F15" s="19">
        <v>4390</v>
      </c>
      <c r="H15">
        <v>4390</v>
      </c>
    </row>
    <row r="16" spans="1:8">
      <c r="A16" s="17">
        <v>14</v>
      </c>
      <c r="B16" s="18" t="s">
        <v>18</v>
      </c>
      <c r="C16" s="18" t="s">
        <v>38</v>
      </c>
      <c r="D16" s="18" t="s">
        <v>39</v>
      </c>
      <c r="E16" s="19" t="s">
        <v>8</v>
      </c>
      <c r="F16" s="19">
        <v>3499</v>
      </c>
      <c r="H16">
        <v>3499</v>
      </c>
    </row>
    <row r="17" spans="1:9">
      <c r="A17" s="17">
        <v>15</v>
      </c>
      <c r="B17" s="18" t="s">
        <v>18</v>
      </c>
      <c r="C17" s="18" t="s">
        <v>40</v>
      </c>
      <c r="D17" s="18" t="s">
        <v>41</v>
      </c>
      <c r="E17" s="19" t="s">
        <v>8</v>
      </c>
      <c r="F17" s="19">
        <v>3591</v>
      </c>
      <c r="H17">
        <f>1217+2374</f>
        <v>3591</v>
      </c>
      <c r="I17" t="s">
        <v>42</v>
      </c>
    </row>
    <row r="18" spans="1:8">
      <c r="A18" s="17">
        <v>16</v>
      </c>
      <c r="B18" s="18" t="s">
        <v>18</v>
      </c>
      <c r="C18" s="18" t="s">
        <v>43</v>
      </c>
      <c r="D18" s="18" t="s">
        <v>44</v>
      </c>
      <c r="E18" s="19" t="s">
        <v>8</v>
      </c>
      <c r="F18" s="19">
        <v>3085</v>
      </c>
      <c r="H18">
        <v>3085</v>
      </c>
    </row>
    <row r="19" spans="1:8">
      <c r="A19" s="17">
        <v>17</v>
      </c>
      <c r="B19" s="18" t="s">
        <v>18</v>
      </c>
      <c r="C19" s="18" t="s">
        <v>45</v>
      </c>
      <c r="D19" s="18" t="s">
        <v>46</v>
      </c>
      <c r="E19" s="19" t="s">
        <v>8</v>
      </c>
      <c r="F19" s="19">
        <v>6457</v>
      </c>
      <c r="H19">
        <v>6457</v>
      </c>
    </row>
    <row r="20" spans="1:8">
      <c r="A20" s="17">
        <v>18</v>
      </c>
      <c r="B20" s="18" t="s">
        <v>18</v>
      </c>
      <c r="C20" s="18" t="s">
        <v>47</v>
      </c>
      <c r="D20" s="18" t="s">
        <v>48</v>
      </c>
      <c r="E20" s="19" t="s">
        <v>8</v>
      </c>
      <c r="F20" s="19">
        <v>3674</v>
      </c>
      <c r="H20">
        <v>3674</v>
      </c>
    </row>
    <row r="21" spans="1:8">
      <c r="A21" s="17">
        <v>19</v>
      </c>
      <c r="B21" s="18" t="s">
        <v>18</v>
      </c>
      <c r="C21" s="18" t="s">
        <v>49</v>
      </c>
      <c r="D21" s="18" t="s">
        <v>50</v>
      </c>
      <c r="E21" s="19" t="s">
        <v>8</v>
      </c>
      <c r="F21" s="19">
        <v>3122</v>
      </c>
      <c r="H21">
        <v>3122</v>
      </c>
    </row>
    <row r="22" spans="1:8">
      <c r="A22" s="17">
        <v>20</v>
      </c>
      <c r="B22" s="18" t="s">
        <v>18</v>
      </c>
      <c r="C22" s="18" t="s">
        <v>51</v>
      </c>
      <c r="D22" s="18" t="s">
        <v>52</v>
      </c>
      <c r="E22" s="19" t="s">
        <v>8</v>
      </c>
      <c r="F22" s="19">
        <v>770</v>
      </c>
      <c r="H22">
        <v>770</v>
      </c>
    </row>
    <row r="23" ht="13" customHeight="1" spans="1:13">
      <c r="A23" s="17">
        <v>21</v>
      </c>
      <c r="B23" s="18" t="s">
        <v>53</v>
      </c>
      <c r="C23" s="18" t="s">
        <v>53</v>
      </c>
      <c r="D23" s="18" t="s">
        <v>54</v>
      </c>
      <c r="E23" s="20" t="s">
        <v>8</v>
      </c>
      <c r="F23" s="20">
        <v>15079</v>
      </c>
      <c r="G23" s="12">
        <v>6790</v>
      </c>
      <c r="H23">
        <v>15079</v>
      </c>
      <c r="I23" s="14" t="str">
        <f>_xlfn.DISPIMG("ID_1F9C99E94816462E9709DA8872C93B6C",1)</f>
        <v>=DISPIMG("ID_1F9C99E94816462E9709DA8872C93B6C",1)</v>
      </c>
      <c r="J23" s="14" t="s">
        <v>53</v>
      </c>
      <c r="K23" t="s">
        <v>55</v>
      </c>
      <c r="L23" t="s">
        <v>53</v>
      </c>
      <c r="M23">
        <v>32217</v>
      </c>
    </row>
    <row r="24" ht="13" customHeight="1" spans="1:13">
      <c r="A24" s="17">
        <v>22</v>
      </c>
      <c r="B24" s="18" t="s">
        <v>56</v>
      </c>
      <c r="C24" s="18" t="s">
        <v>56</v>
      </c>
      <c r="D24" s="21">
        <v>442000</v>
      </c>
      <c r="E24" s="20" t="s">
        <v>8</v>
      </c>
      <c r="F24" s="20">
        <v>14840</v>
      </c>
      <c r="H24">
        <v>14840</v>
      </c>
      <c r="I24" s="14">
        <v>14840</v>
      </c>
      <c r="J24" s="14" t="s">
        <v>56</v>
      </c>
      <c r="K24" t="s">
        <v>57</v>
      </c>
      <c r="L24" t="s">
        <v>56</v>
      </c>
      <c r="M24">
        <v>894</v>
      </c>
    </row>
    <row r="25" customHeight="1" spans="1:13">
      <c r="A25" s="16">
        <v>23</v>
      </c>
      <c r="B25" s="14" t="s">
        <v>58</v>
      </c>
      <c r="C25" s="14" t="s">
        <v>59</v>
      </c>
      <c r="D25" s="14" t="s">
        <v>60</v>
      </c>
      <c r="E25" t="s">
        <v>8</v>
      </c>
      <c r="I25" t="str">
        <f>_xlfn.DISPIMG("ID_3FFE9D5AD4FE4C6CA72939C524612C77",1)</f>
        <v>=DISPIMG("ID_3FFE9D5AD4FE4C6CA72939C524612C77",1)</v>
      </c>
      <c r="J25" t="s">
        <v>58</v>
      </c>
      <c r="K25" t="s">
        <v>61</v>
      </c>
      <c r="L25" t="s">
        <v>58</v>
      </c>
      <c r="M25">
        <v>173</v>
      </c>
    </row>
    <row r="26" ht="15" customHeight="1" spans="1:8">
      <c r="A26" s="17">
        <v>24</v>
      </c>
      <c r="B26" s="18" t="s">
        <v>58</v>
      </c>
      <c r="C26" s="18" t="s">
        <v>62</v>
      </c>
      <c r="D26" s="18" t="s">
        <v>63</v>
      </c>
      <c r="E26" s="19" t="s">
        <v>8</v>
      </c>
      <c r="F26" s="19">
        <v>2685</v>
      </c>
      <c r="H26">
        <v>2685</v>
      </c>
    </row>
    <row r="27" spans="1:8">
      <c r="A27" s="17">
        <v>25</v>
      </c>
      <c r="B27" s="18" t="s">
        <v>58</v>
      </c>
      <c r="C27" s="18" t="s">
        <v>64</v>
      </c>
      <c r="D27" s="18" t="s">
        <v>65</v>
      </c>
      <c r="E27" s="19" t="s">
        <v>8</v>
      </c>
      <c r="F27" s="19">
        <v>325</v>
      </c>
      <c r="H27">
        <v>325</v>
      </c>
    </row>
    <row r="28" spans="1:8">
      <c r="A28" s="17">
        <v>26</v>
      </c>
      <c r="B28" s="18" t="s">
        <v>58</v>
      </c>
      <c r="C28" s="18" t="s">
        <v>66</v>
      </c>
      <c r="D28" s="18" t="s">
        <v>67</v>
      </c>
      <c r="E28" s="19" t="s">
        <v>8</v>
      </c>
      <c r="F28" s="19">
        <v>2568</v>
      </c>
      <c r="H28">
        <v>2568</v>
      </c>
    </row>
    <row r="29" spans="1:8">
      <c r="A29" s="17">
        <v>27</v>
      </c>
      <c r="B29" s="18" t="s">
        <v>58</v>
      </c>
      <c r="C29" s="18" t="s">
        <v>68</v>
      </c>
      <c r="D29" s="18" t="s">
        <v>69</v>
      </c>
      <c r="E29" s="19" t="s">
        <v>8</v>
      </c>
      <c r="F29" s="19">
        <v>153</v>
      </c>
      <c r="H29">
        <v>153</v>
      </c>
    </row>
    <row r="30" spans="1:8">
      <c r="A30" s="17">
        <v>28</v>
      </c>
      <c r="B30" s="18" t="s">
        <v>58</v>
      </c>
      <c r="C30" s="18" t="s">
        <v>70</v>
      </c>
      <c r="D30" s="18" t="s">
        <v>71</v>
      </c>
      <c r="E30" s="19" t="s">
        <v>8</v>
      </c>
      <c r="F30" s="19">
        <v>152</v>
      </c>
      <c r="H30">
        <v>152</v>
      </c>
    </row>
    <row r="31" spans="1:8">
      <c r="A31" s="17">
        <v>29</v>
      </c>
      <c r="B31" s="18" t="s">
        <v>58</v>
      </c>
      <c r="C31" s="18" t="s">
        <v>72</v>
      </c>
      <c r="D31" s="18" t="s">
        <v>73</v>
      </c>
      <c r="E31" s="19" t="s">
        <v>8</v>
      </c>
      <c r="F31" s="27" t="s">
        <v>21</v>
      </c>
      <c r="H31" s="28" t="s">
        <v>21</v>
      </c>
    </row>
    <row r="32" spans="1:8">
      <c r="A32" s="17">
        <v>30</v>
      </c>
      <c r="B32" s="18" t="s">
        <v>58</v>
      </c>
      <c r="C32" s="18" t="s">
        <v>74</v>
      </c>
      <c r="D32" s="18" t="s">
        <v>75</v>
      </c>
      <c r="E32" s="19" t="s">
        <v>8</v>
      </c>
      <c r="F32" s="27" t="s">
        <v>21</v>
      </c>
      <c r="H32" s="28" t="s">
        <v>21</v>
      </c>
    </row>
    <row r="33" spans="1:8">
      <c r="A33" s="17">
        <v>31</v>
      </c>
      <c r="B33" s="18" t="s">
        <v>58</v>
      </c>
      <c r="C33" s="18" t="s">
        <v>76</v>
      </c>
      <c r="D33" s="18" t="s">
        <v>77</v>
      </c>
      <c r="E33" s="19" t="s">
        <v>8</v>
      </c>
      <c r="F33" s="27" t="s">
        <v>21</v>
      </c>
      <c r="H33" s="28" t="s">
        <v>21</v>
      </c>
    </row>
    <row r="34" spans="1:8">
      <c r="A34" s="17">
        <v>32</v>
      </c>
      <c r="B34" s="18" t="s">
        <v>58</v>
      </c>
      <c r="C34" s="18" t="s">
        <v>78</v>
      </c>
      <c r="D34" s="18" t="s">
        <v>79</v>
      </c>
      <c r="E34" s="19" t="s">
        <v>8</v>
      </c>
      <c r="F34" s="19">
        <v>295</v>
      </c>
      <c r="H34">
        <v>295</v>
      </c>
    </row>
    <row r="35" ht="15" customHeight="1" spans="1:13">
      <c r="A35" s="16">
        <v>33</v>
      </c>
      <c r="B35" s="14" t="s">
        <v>80</v>
      </c>
      <c r="C35" s="14" t="s">
        <v>81</v>
      </c>
      <c r="D35" s="14" t="s">
        <v>82</v>
      </c>
      <c r="E35" t="s">
        <v>8</v>
      </c>
      <c r="I35" t="str">
        <f>_xlfn.DISPIMG("ID_D5F4938639584942B7D63E9BEEE52EF4",1)</f>
        <v>=DISPIMG("ID_D5F4938639584942B7D63E9BEEE52EF4",1)</v>
      </c>
      <c r="J35" t="s">
        <v>80</v>
      </c>
      <c r="K35" t="s">
        <v>83</v>
      </c>
      <c r="L35" t="s">
        <v>80</v>
      </c>
      <c r="M35">
        <v>924</v>
      </c>
    </row>
    <row r="36" spans="1:8">
      <c r="A36" s="17">
        <v>34</v>
      </c>
      <c r="B36" s="18" t="s">
        <v>80</v>
      </c>
      <c r="C36" s="18" t="s">
        <v>84</v>
      </c>
      <c r="D36" s="18" t="s">
        <v>85</v>
      </c>
      <c r="E36" s="19" t="s">
        <v>8</v>
      </c>
      <c r="F36" s="19">
        <v>2020</v>
      </c>
      <c r="H36">
        <v>2020</v>
      </c>
    </row>
    <row r="37" spans="1:8">
      <c r="A37" s="17">
        <v>35</v>
      </c>
      <c r="B37" s="18" t="s">
        <v>80</v>
      </c>
      <c r="C37" s="18" t="s">
        <v>86</v>
      </c>
      <c r="D37" s="18" t="s">
        <v>87</v>
      </c>
      <c r="E37" s="19" t="s">
        <v>8</v>
      </c>
      <c r="F37" s="19">
        <v>624</v>
      </c>
      <c r="H37">
        <v>624</v>
      </c>
    </row>
    <row r="38" spans="1:9">
      <c r="A38" s="17">
        <v>36</v>
      </c>
      <c r="B38" s="18" t="s">
        <v>80</v>
      </c>
      <c r="C38" s="18" t="s">
        <v>88</v>
      </c>
      <c r="D38" s="18" t="s">
        <v>89</v>
      </c>
      <c r="E38" s="19" t="s">
        <v>8</v>
      </c>
      <c r="F38" s="19">
        <v>2431</v>
      </c>
      <c r="H38">
        <v>2431</v>
      </c>
      <c r="I38" s="1" t="s">
        <v>90</v>
      </c>
    </row>
    <row r="39" spans="1:5">
      <c r="A39" s="16">
        <v>37</v>
      </c>
      <c r="B39" s="14" t="s">
        <v>80</v>
      </c>
      <c r="C39" s="14" t="s">
        <v>91</v>
      </c>
      <c r="D39" s="14" t="s">
        <v>92</v>
      </c>
      <c r="E39" t="s">
        <v>8</v>
      </c>
    </row>
    <row r="40" spans="1:5">
      <c r="A40" s="16">
        <v>38</v>
      </c>
      <c r="B40" s="14" t="s">
        <v>80</v>
      </c>
      <c r="C40" s="14" t="s">
        <v>93</v>
      </c>
      <c r="D40" s="14" t="s">
        <v>94</v>
      </c>
      <c r="E40" t="s">
        <v>8</v>
      </c>
    </row>
    <row r="41" spans="1:5">
      <c r="A41" s="16">
        <v>39</v>
      </c>
      <c r="B41" s="14" t="s">
        <v>80</v>
      </c>
      <c r="C41" s="14" t="s">
        <v>95</v>
      </c>
      <c r="D41" s="14" t="s">
        <v>96</v>
      </c>
      <c r="E41" t="s">
        <v>8</v>
      </c>
    </row>
    <row r="42" spans="1:5">
      <c r="A42" s="16">
        <v>40</v>
      </c>
      <c r="B42" s="14" t="s">
        <v>80</v>
      </c>
      <c r="C42" s="14" t="s">
        <v>97</v>
      </c>
      <c r="D42" s="14" t="s">
        <v>98</v>
      </c>
      <c r="E42" t="s">
        <v>8</v>
      </c>
    </row>
    <row r="43" spans="1:5">
      <c r="A43" s="16">
        <v>41</v>
      </c>
      <c r="B43" s="14" t="s">
        <v>80</v>
      </c>
      <c r="C43" s="14" t="s">
        <v>99</v>
      </c>
      <c r="D43" s="14" t="s">
        <v>100</v>
      </c>
      <c r="E43" t="s">
        <v>8</v>
      </c>
    </row>
    <row r="44" spans="1:5">
      <c r="A44" s="16">
        <v>42</v>
      </c>
      <c r="B44" s="14" t="s">
        <v>80</v>
      </c>
      <c r="C44" s="14" t="s">
        <v>101</v>
      </c>
      <c r="D44" s="14" t="s">
        <v>102</v>
      </c>
      <c r="E44" t="s">
        <v>8</v>
      </c>
    </row>
    <row r="45" spans="1:5">
      <c r="A45" s="16">
        <v>43</v>
      </c>
      <c r="B45" s="14" t="s">
        <v>80</v>
      </c>
      <c r="C45" s="14" t="s">
        <v>103</v>
      </c>
      <c r="D45" s="14" t="s">
        <v>104</v>
      </c>
      <c r="E45" t="s">
        <v>8</v>
      </c>
    </row>
    <row r="46" spans="1:5">
      <c r="A46" s="16">
        <v>44</v>
      </c>
      <c r="B46" s="14" t="s">
        <v>80</v>
      </c>
      <c r="C46" s="14" t="s">
        <v>105</v>
      </c>
      <c r="D46" s="14" t="s">
        <v>106</v>
      </c>
      <c r="E46" t="s">
        <v>8</v>
      </c>
    </row>
    <row r="47" spans="1:5">
      <c r="A47" s="16">
        <v>45</v>
      </c>
      <c r="B47" s="14" t="s">
        <v>80</v>
      </c>
      <c r="C47" s="14" t="s">
        <v>107</v>
      </c>
      <c r="D47" s="14" t="s">
        <v>108</v>
      </c>
      <c r="E47" t="s">
        <v>8</v>
      </c>
    </row>
    <row r="48" spans="1:5">
      <c r="A48" s="16">
        <v>46</v>
      </c>
      <c r="B48" s="14" t="s">
        <v>80</v>
      </c>
      <c r="C48" s="14" t="s">
        <v>109</v>
      </c>
      <c r="D48" s="14" t="s">
        <v>110</v>
      </c>
      <c r="E48" t="s">
        <v>8</v>
      </c>
    </row>
    <row r="49" ht="13" customHeight="1" spans="1:13">
      <c r="A49" s="16">
        <v>47</v>
      </c>
      <c r="B49" s="14" t="s">
        <v>111</v>
      </c>
      <c r="C49" s="14" t="s">
        <v>112</v>
      </c>
      <c r="D49" s="14" t="s">
        <v>113</v>
      </c>
      <c r="E49" t="s">
        <v>8</v>
      </c>
      <c r="G49" s="12">
        <v>0</v>
      </c>
      <c r="I49" t="str">
        <f>_xlfn.DISPIMG("ID_83894751E6804763983549135569592F",1)</f>
        <v>=DISPIMG("ID_83894751E6804763983549135569592F",1)</v>
      </c>
      <c r="J49" t="s">
        <v>111</v>
      </c>
      <c r="K49" t="s">
        <v>114</v>
      </c>
      <c r="L49" t="s">
        <v>111</v>
      </c>
      <c r="M49">
        <v>7189</v>
      </c>
    </row>
    <row r="50" spans="1:8">
      <c r="A50" s="17">
        <v>48</v>
      </c>
      <c r="B50" s="18" t="s">
        <v>111</v>
      </c>
      <c r="C50" s="18" t="s">
        <v>115</v>
      </c>
      <c r="D50" s="18" t="s">
        <v>116</v>
      </c>
      <c r="E50" s="19" t="s">
        <v>8</v>
      </c>
      <c r="F50" s="19">
        <v>6883</v>
      </c>
      <c r="G50" s="12">
        <v>453</v>
      </c>
      <c r="H50">
        <v>6883</v>
      </c>
    </row>
    <row r="51" spans="1:8">
      <c r="A51" s="17">
        <v>49</v>
      </c>
      <c r="B51" s="18" t="s">
        <v>111</v>
      </c>
      <c r="C51" s="18" t="s">
        <v>117</v>
      </c>
      <c r="D51" s="18" t="s">
        <v>118</v>
      </c>
      <c r="E51" s="19" t="s">
        <v>8</v>
      </c>
      <c r="F51" s="19">
        <v>14904</v>
      </c>
      <c r="G51" s="12">
        <v>982</v>
      </c>
      <c r="H51">
        <v>14904</v>
      </c>
    </row>
    <row r="52" spans="1:8">
      <c r="A52" s="17">
        <v>50</v>
      </c>
      <c r="B52" s="18" t="s">
        <v>111</v>
      </c>
      <c r="C52" s="18" t="s">
        <v>119</v>
      </c>
      <c r="D52" s="18" t="s">
        <v>120</v>
      </c>
      <c r="E52" s="19" t="s">
        <v>8</v>
      </c>
      <c r="F52" s="19">
        <v>17841</v>
      </c>
      <c r="G52" s="12">
        <v>2905</v>
      </c>
      <c r="H52">
        <v>17841</v>
      </c>
    </row>
    <row r="53" spans="1:8">
      <c r="A53" s="17">
        <v>51</v>
      </c>
      <c r="B53" s="18" t="s">
        <v>111</v>
      </c>
      <c r="C53" s="18" t="s">
        <v>121</v>
      </c>
      <c r="D53" s="18" t="s">
        <v>122</v>
      </c>
      <c r="E53" s="19" t="s">
        <v>8</v>
      </c>
      <c r="F53" s="19">
        <v>8087</v>
      </c>
      <c r="G53" s="12">
        <v>2812</v>
      </c>
      <c r="H53">
        <v>8087</v>
      </c>
    </row>
    <row r="54" spans="1:8">
      <c r="A54" s="17">
        <v>52</v>
      </c>
      <c r="B54" s="18" t="s">
        <v>111</v>
      </c>
      <c r="C54" s="18" t="s">
        <v>123</v>
      </c>
      <c r="D54" s="18" t="s">
        <v>124</v>
      </c>
      <c r="E54" s="19" t="s">
        <v>8</v>
      </c>
      <c r="F54" s="19">
        <v>3615</v>
      </c>
      <c r="G54" s="12">
        <v>1192</v>
      </c>
      <c r="H54">
        <v>3615</v>
      </c>
    </row>
    <row r="55" spans="1:9">
      <c r="A55" s="16">
        <v>53</v>
      </c>
      <c r="B55" s="14" t="s">
        <v>125</v>
      </c>
      <c r="C55" s="14" t="s">
        <v>126</v>
      </c>
      <c r="D55" s="14" t="s">
        <v>127</v>
      </c>
      <c r="E55" t="s">
        <v>8</v>
      </c>
      <c r="I55" t="s">
        <v>128</v>
      </c>
    </row>
    <row r="56" spans="1:9">
      <c r="A56" s="16">
        <v>54</v>
      </c>
      <c r="B56" s="14" t="s">
        <v>125</v>
      </c>
      <c r="C56" s="14" t="s">
        <v>129</v>
      </c>
      <c r="D56" s="14" t="s">
        <v>130</v>
      </c>
      <c r="E56" t="s">
        <v>8</v>
      </c>
      <c r="I56" t="s">
        <v>128</v>
      </c>
    </row>
    <row r="57" spans="1:9">
      <c r="A57" s="16">
        <v>55</v>
      </c>
      <c r="B57" s="14" t="s">
        <v>125</v>
      </c>
      <c r="C57" s="14" t="s">
        <v>131</v>
      </c>
      <c r="D57" s="14" t="s">
        <v>132</v>
      </c>
      <c r="E57" t="s">
        <v>8</v>
      </c>
      <c r="I57" t="s">
        <v>128</v>
      </c>
    </row>
    <row r="58" spans="1:9">
      <c r="A58" s="16">
        <v>56</v>
      </c>
      <c r="B58" s="14" t="s">
        <v>125</v>
      </c>
      <c r="C58" s="14" t="s">
        <v>133</v>
      </c>
      <c r="D58" s="14" t="s">
        <v>134</v>
      </c>
      <c r="E58" t="s">
        <v>8</v>
      </c>
      <c r="I58" t="s">
        <v>128</v>
      </c>
    </row>
    <row r="59" spans="1:9">
      <c r="A59" s="16">
        <v>57</v>
      </c>
      <c r="B59" s="14" t="s">
        <v>125</v>
      </c>
      <c r="C59" s="14" t="s">
        <v>135</v>
      </c>
      <c r="D59" s="14" t="s">
        <v>136</v>
      </c>
      <c r="E59" t="s">
        <v>8</v>
      </c>
      <c r="I59" t="s">
        <v>128</v>
      </c>
    </row>
    <row r="60" spans="1:9">
      <c r="A60" s="16">
        <v>58</v>
      </c>
      <c r="B60" s="14" t="s">
        <v>125</v>
      </c>
      <c r="C60" s="14" t="s">
        <v>137</v>
      </c>
      <c r="D60" s="14" t="s">
        <v>138</v>
      </c>
      <c r="E60" t="s">
        <v>8</v>
      </c>
      <c r="I60" t="s">
        <v>128</v>
      </c>
    </row>
    <row r="61" spans="1:9">
      <c r="A61" s="16">
        <v>59</v>
      </c>
      <c r="B61" s="14" t="s">
        <v>125</v>
      </c>
      <c r="C61" s="14" t="s">
        <v>139</v>
      </c>
      <c r="D61" s="14" t="s">
        <v>140</v>
      </c>
      <c r="E61" t="s">
        <v>8</v>
      </c>
      <c r="I61" t="s">
        <v>128</v>
      </c>
    </row>
    <row r="62" spans="1:9">
      <c r="A62" s="16">
        <v>60</v>
      </c>
      <c r="B62" s="14" t="s">
        <v>125</v>
      </c>
      <c r="C62" s="14" t="s">
        <v>141</v>
      </c>
      <c r="D62" s="14" t="s">
        <v>142</v>
      </c>
      <c r="E62" t="s">
        <v>8</v>
      </c>
      <c r="I62" t="s">
        <v>128</v>
      </c>
    </row>
    <row r="63" spans="1:9">
      <c r="A63" s="16">
        <v>61</v>
      </c>
      <c r="B63" s="14" t="s">
        <v>125</v>
      </c>
      <c r="C63" s="14" t="s">
        <v>143</v>
      </c>
      <c r="D63" s="14" t="s">
        <v>144</v>
      </c>
      <c r="E63" t="s">
        <v>8</v>
      </c>
      <c r="I63" t="s">
        <v>128</v>
      </c>
    </row>
    <row r="64" spans="1:9">
      <c r="A64" s="16">
        <v>62</v>
      </c>
      <c r="B64" s="14" t="s">
        <v>125</v>
      </c>
      <c r="C64" s="14" t="s">
        <v>145</v>
      </c>
      <c r="D64" s="14" t="s">
        <v>146</v>
      </c>
      <c r="E64" t="s">
        <v>8</v>
      </c>
      <c r="I64" t="s">
        <v>128</v>
      </c>
    </row>
    <row r="65" spans="1:9">
      <c r="A65" s="16">
        <v>63</v>
      </c>
      <c r="B65" s="14" t="s">
        <v>125</v>
      </c>
      <c r="C65" s="14" t="s">
        <v>147</v>
      </c>
      <c r="D65" s="14" t="s">
        <v>148</v>
      </c>
      <c r="E65" t="s">
        <v>8</v>
      </c>
      <c r="I65" t="s">
        <v>128</v>
      </c>
    </row>
    <row r="66" spans="1:9">
      <c r="A66" s="16">
        <v>64</v>
      </c>
      <c r="B66" s="14" t="s">
        <v>125</v>
      </c>
      <c r="C66" s="14" t="s">
        <v>149</v>
      </c>
      <c r="D66" s="14" t="s">
        <v>150</v>
      </c>
      <c r="E66" t="s">
        <v>8</v>
      </c>
      <c r="I66" t="s">
        <v>128</v>
      </c>
    </row>
    <row r="67" spans="1:9">
      <c r="A67" s="16">
        <v>65</v>
      </c>
      <c r="B67" s="14" t="s">
        <v>125</v>
      </c>
      <c r="C67" s="14" t="s">
        <v>151</v>
      </c>
      <c r="D67" s="14" t="s">
        <v>152</v>
      </c>
      <c r="E67" t="s">
        <v>8</v>
      </c>
      <c r="I67" t="s">
        <v>128</v>
      </c>
    </row>
    <row r="68" spans="1:9">
      <c r="A68" s="16">
        <v>66</v>
      </c>
      <c r="B68" s="14" t="s">
        <v>125</v>
      </c>
      <c r="C68" s="14" t="s">
        <v>153</v>
      </c>
      <c r="D68" s="14" t="s">
        <v>154</v>
      </c>
      <c r="E68" t="s">
        <v>8</v>
      </c>
      <c r="I68" t="s">
        <v>128</v>
      </c>
    </row>
    <row r="69" spans="1:9">
      <c r="A69" s="16">
        <v>67</v>
      </c>
      <c r="B69" s="14" t="s">
        <v>125</v>
      </c>
      <c r="C69" s="14" t="s">
        <v>155</v>
      </c>
      <c r="D69" s="14" t="s">
        <v>156</v>
      </c>
      <c r="E69" t="s">
        <v>8</v>
      </c>
      <c r="I69" t="s">
        <v>128</v>
      </c>
    </row>
    <row r="70" spans="1:9">
      <c r="A70" s="16">
        <v>68</v>
      </c>
      <c r="B70" s="14" t="s">
        <v>125</v>
      </c>
      <c r="C70" s="14" t="s">
        <v>157</v>
      </c>
      <c r="D70" s="14" t="s">
        <v>158</v>
      </c>
      <c r="E70" t="s">
        <v>8</v>
      </c>
      <c r="I70" t="s">
        <v>128</v>
      </c>
    </row>
    <row r="71" spans="1:9">
      <c r="A71" s="16">
        <v>69</v>
      </c>
      <c r="B71" s="14" t="s">
        <v>125</v>
      </c>
      <c r="C71" s="14" t="s">
        <v>159</v>
      </c>
      <c r="D71" s="14" t="s">
        <v>160</v>
      </c>
      <c r="E71" t="s">
        <v>8</v>
      </c>
      <c r="I71" t="s">
        <v>128</v>
      </c>
    </row>
    <row r="72" spans="1:9">
      <c r="A72" s="16">
        <v>70</v>
      </c>
      <c r="B72" s="14" t="s">
        <v>125</v>
      </c>
      <c r="C72" s="14" t="s">
        <v>161</v>
      </c>
      <c r="D72" s="14" t="s">
        <v>162</v>
      </c>
      <c r="E72" t="s">
        <v>8</v>
      </c>
      <c r="I72" t="s">
        <v>128</v>
      </c>
    </row>
    <row r="73" spans="1:9">
      <c r="A73" s="16">
        <v>71</v>
      </c>
      <c r="B73" s="14" t="s">
        <v>125</v>
      </c>
      <c r="C73" s="14" t="s">
        <v>163</v>
      </c>
      <c r="D73" s="14" t="s">
        <v>164</v>
      </c>
      <c r="E73" t="s">
        <v>8</v>
      </c>
      <c r="I73" t="s">
        <v>128</v>
      </c>
    </row>
    <row r="74" spans="1:9">
      <c r="A74" s="16">
        <v>72</v>
      </c>
      <c r="B74" s="14" t="s">
        <v>125</v>
      </c>
      <c r="C74" s="14" t="s">
        <v>165</v>
      </c>
      <c r="D74" s="14" t="s">
        <v>166</v>
      </c>
      <c r="E74" t="s">
        <v>8</v>
      </c>
      <c r="I74" t="s">
        <v>128</v>
      </c>
    </row>
    <row r="75" spans="1:9">
      <c r="A75" s="16">
        <v>73</v>
      </c>
      <c r="B75" s="14" t="s">
        <v>125</v>
      </c>
      <c r="C75" s="14" t="s">
        <v>167</v>
      </c>
      <c r="D75" s="14" t="s">
        <v>168</v>
      </c>
      <c r="E75" t="s">
        <v>8</v>
      </c>
      <c r="I75" t="s">
        <v>128</v>
      </c>
    </row>
    <row r="76" spans="1:9">
      <c r="A76" s="16">
        <v>74</v>
      </c>
      <c r="B76" s="14" t="s">
        <v>125</v>
      </c>
      <c r="C76" s="14" t="s">
        <v>169</v>
      </c>
      <c r="D76" s="14" t="s">
        <v>170</v>
      </c>
      <c r="E76" t="s">
        <v>8</v>
      </c>
      <c r="I76" t="s">
        <v>128</v>
      </c>
    </row>
    <row r="77" spans="1:9">
      <c r="A77" s="16">
        <v>75</v>
      </c>
      <c r="B77" s="14" t="s">
        <v>125</v>
      </c>
      <c r="C77" s="14" t="s">
        <v>171</v>
      </c>
      <c r="D77" s="14" t="s">
        <v>172</v>
      </c>
      <c r="E77" t="s">
        <v>8</v>
      </c>
      <c r="I77" t="s">
        <v>128</v>
      </c>
    </row>
    <row r="78" spans="1:9">
      <c r="A78" s="16">
        <v>76</v>
      </c>
      <c r="B78" s="14" t="s">
        <v>125</v>
      </c>
      <c r="C78" s="14" t="s">
        <v>173</v>
      </c>
      <c r="D78" s="14" t="s">
        <v>174</v>
      </c>
      <c r="E78" t="s">
        <v>8</v>
      </c>
      <c r="I78" t="s">
        <v>128</v>
      </c>
    </row>
    <row r="79" spans="1:9">
      <c r="A79" s="16">
        <v>77</v>
      </c>
      <c r="B79" s="14" t="s">
        <v>125</v>
      </c>
      <c r="C79" s="14" t="s">
        <v>175</v>
      </c>
      <c r="D79" s="14" t="s">
        <v>176</v>
      </c>
      <c r="E79" t="s">
        <v>8</v>
      </c>
      <c r="I79" t="s">
        <v>128</v>
      </c>
    </row>
    <row r="80" ht="11" customHeight="1" spans="1:13">
      <c r="A80" s="17">
        <v>78</v>
      </c>
      <c r="B80" s="18" t="s">
        <v>177</v>
      </c>
      <c r="C80" s="18" t="s">
        <v>178</v>
      </c>
      <c r="D80" s="18" t="s">
        <v>179</v>
      </c>
      <c r="E80" s="19" t="s">
        <v>8</v>
      </c>
      <c r="F80" s="27" t="s">
        <v>21</v>
      </c>
      <c r="G80" s="12">
        <v>0</v>
      </c>
      <c r="H80" s="28" t="s">
        <v>21</v>
      </c>
      <c r="I80" t="str">
        <f>_xlfn.DISPIMG("ID_86A04CD31F5D4416B625ED3C00CFF4C4",1)</f>
        <v>=DISPIMG("ID_86A04CD31F5D4416B625ED3C00CFF4C4",1)</v>
      </c>
      <c r="J80" t="s">
        <v>177</v>
      </c>
      <c r="K80" t="s">
        <v>180</v>
      </c>
      <c r="L80" t="s">
        <v>177</v>
      </c>
      <c r="M80">
        <v>754</v>
      </c>
    </row>
    <row r="81" spans="1:8">
      <c r="A81" s="17">
        <v>79</v>
      </c>
      <c r="B81" s="18" t="s">
        <v>177</v>
      </c>
      <c r="C81" s="18" t="s">
        <v>181</v>
      </c>
      <c r="D81" s="18" t="s">
        <v>182</v>
      </c>
      <c r="E81" s="19" t="s">
        <v>8</v>
      </c>
      <c r="F81" s="27" t="s">
        <v>21</v>
      </c>
      <c r="G81" s="12">
        <v>0</v>
      </c>
      <c r="H81" s="28" t="s">
        <v>21</v>
      </c>
    </row>
    <row r="82" spans="1:8">
      <c r="A82" s="17">
        <v>80</v>
      </c>
      <c r="B82" s="18" t="s">
        <v>177</v>
      </c>
      <c r="C82" s="18" t="s">
        <v>183</v>
      </c>
      <c r="D82" s="18" t="s">
        <v>184</v>
      </c>
      <c r="E82" s="19" t="s">
        <v>8</v>
      </c>
      <c r="F82" s="19">
        <v>305</v>
      </c>
      <c r="G82" s="12">
        <v>0</v>
      </c>
      <c r="H82">
        <v>305</v>
      </c>
    </row>
    <row r="83" spans="1:8">
      <c r="A83" s="17">
        <v>81</v>
      </c>
      <c r="B83" s="18" t="s">
        <v>177</v>
      </c>
      <c r="C83" s="18" t="s">
        <v>185</v>
      </c>
      <c r="D83" s="18" t="s">
        <v>186</v>
      </c>
      <c r="E83" s="19" t="s">
        <v>8</v>
      </c>
      <c r="F83" s="19">
        <v>1187</v>
      </c>
      <c r="G83" s="12">
        <v>0</v>
      </c>
      <c r="H83">
        <v>1187</v>
      </c>
    </row>
    <row r="84" spans="1:8">
      <c r="A84" s="17">
        <v>82</v>
      </c>
      <c r="B84" s="18" t="s">
        <v>177</v>
      </c>
      <c r="C84" s="18" t="s">
        <v>187</v>
      </c>
      <c r="D84" s="18" t="s">
        <v>188</v>
      </c>
      <c r="E84" s="19" t="s">
        <v>8</v>
      </c>
      <c r="F84" s="19">
        <v>1440</v>
      </c>
      <c r="G84" s="12">
        <v>0</v>
      </c>
      <c r="H84">
        <v>1440</v>
      </c>
    </row>
    <row r="85" spans="1:8">
      <c r="A85" s="17">
        <v>83</v>
      </c>
      <c r="B85" s="18" t="s">
        <v>177</v>
      </c>
      <c r="C85" s="18" t="s">
        <v>189</v>
      </c>
      <c r="D85" s="18" t="s">
        <v>190</v>
      </c>
      <c r="E85" s="19" t="s">
        <v>8</v>
      </c>
      <c r="F85" s="19">
        <v>554</v>
      </c>
      <c r="G85" s="12">
        <v>575</v>
      </c>
      <c r="H85">
        <v>554</v>
      </c>
    </row>
    <row r="86" spans="1:8">
      <c r="A86" s="17">
        <v>84</v>
      </c>
      <c r="B86" s="18" t="s">
        <v>177</v>
      </c>
      <c r="C86" s="18" t="s">
        <v>191</v>
      </c>
      <c r="D86" s="18" t="s">
        <v>192</v>
      </c>
      <c r="E86" s="19" t="s">
        <v>8</v>
      </c>
      <c r="F86" s="27" t="s">
        <v>21</v>
      </c>
      <c r="G86" s="12">
        <v>0</v>
      </c>
      <c r="H86" s="28" t="s">
        <v>21</v>
      </c>
    </row>
    <row r="87" spans="1:8">
      <c r="A87" s="17">
        <v>85</v>
      </c>
      <c r="B87" s="18" t="s">
        <v>177</v>
      </c>
      <c r="C87" s="18" t="s">
        <v>193</v>
      </c>
      <c r="D87" s="18" t="s">
        <v>194</v>
      </c>
      <c r="E87" s="19" t="s">
        <v>8</v>
      </c>
      <c r="F87" s="19">
        <v>669</v>
      </c>
      <c r="G87" s="12">
        <v>756</v>
      </c>
      <c r="H87">
        <v>669</v>
      </c>
    </row>
    <row r="88" spans="1:8">
      <c r="A88" s="17">
        <v>86</v>
      </c>
      <c r="B88" s="18" t="s">
        <v>177</v>
      </c>
      <c r="C88" s="18" t="s">
        <v>195</v>
      </c>
      <c r="D88" s="18" t="s">
        <v>196</v>
      </c>
      <c r="E88" s="19" t="s">
        <v>8</v>
      </c>
      <c r="F88" s="19">
        <v>664</v>
      </c>
      <c r="G88" s="12">
        <v>0</v>
      </c>
      <c r="H88">
        <v>664</v>
      </c>
    </row>
    <row r="89" spans="1:8">
      <c r="A89" s="17">
        <v>87</v>
      </c>
      <c r="B89" s="18" t="s">
        <v>177</v>
      </c>
      <c r="C89" s="18" t="s">
        <v>197</v>
      </c>
      <c r="D89" s="18" t="s">
        <v>198</v>
      </c>
      <c r="E89" s="19" t="s">
        <v>8</v>
      </c>
      <c r="F89" s="19">
        <v>2062</v>
      </c>
      <c r="G89" s="12">
        <v>155</v>
      </c>
      <c r="H89">
        <v>2062</v>
      </c>
    </row>
    <row r="90" spans="1:8">
      <c r="A90" s="17">
        <v>88</v>
      </c>
      <c r="B90" s="18" t="s">
        <v>177</v>
      </c>
      <c r="C90" s="18" t="s">
        <v>199</v>
      </c>
      <c r="D90" s="18" t="s">
        <v>200</v>
      </c>
      <c r="E90" s="19" t="s">
        <v>8</v>
      </c>
      <c r="F90" s="19">
        <v>413</v>
      </c>
      <c r="G90" s="12">
        <v>0</v>
      </c>
      <c r="H90">
        <v>413</v>
      </c>
    </row>
    <row r="91" spans="1:8">
      <c r="A91" s="17">
        <v>89</v>
      </c>
      <c r="B91" s="18" t="s">
        <v>177</v>
      </c>
      <c r="C91" s="18" t="s">
        <v>201</v>
      </c>
      <c r="D91" s="18" t="s">
        <v>202</v>
      </c>
      <c r="E91" s="19" t="s">
        <v>8</v>
      </c>
      <c r="F91" s="19">
        <v>1196</v>
      </c>
      <c r="G91" s="12">
        <v>1286</v>
      </c>
      <c r="H91">
        <v>1196</v>
      </c>
    </row>
    <row r="92" spans="1:8">
      <c r="A92" s="17">
        <v>90</v>
      </c>
      <c r="B92" s="18" t="s">
        <v>177</v>
      </c>
      <c r="C92" s="18" t="s">
        <v>203</v>
      </c>
      <c r="D92" s="18" t="s">
        <v>204</v>
      </c>
      <c r="E92" s="19" t="s">
        <v>8</v>
      </c>
      <c r="F92" s="19">
        <v>1584</v>
      </c>
      <c r="G92" s="12">
        <v>178</v>
      </c>
      <c r="H92">
        <v>1584</v>
      </c>
    </row>
    <row r="93" spans="1:8">
      <c r="A93" s="17">
        <v>91</v>
      </c>
      <c r="B93" s="18" t="s">
        <v>177</v>
      </c>
      <c r="C93" s="18" t="s">
        <v>205</v>
      </c>
      <c r="D93" s="18" t="s">
        <v>206</v>
      </c>
      <c r="E93" s="19" t="s">
        <v>8</v>
      </c>
      <c r="F93" s="19">
        <v>1338</v>
      </c>
      <c r="G93" s="12">
        <v>0</v>
      </c>
      <c r="H93">
        <v>1338</v>
      </c>
    </row>
    <row r="94" spans="1:8">
      <c r="A94" s="17">
        <v>92</v>
      </c>
      <c r="B94" s="18" t="s">
        <v>177</v>
      </c>
      <c r="C94" s="18" t="s">
        <v>207</v>
      </c>
      <c r="D94" s="18" t="s">
        <v>208</v>
      </c>
      <c r="E94" s="19" t="s">
        <v>8</v>
      </c>
      <c r="F94" s="19">
        <v>1064</v>
      </c>
      <c r="G94" s="12">
        <v>0</v>
      </c>
      <c r="H94">
        <v>1064</v>
      </c>
    </row>
    <row r="95" spans="1:8">
      <c r="A95" s="17">
        <v>93</v>
      </c>
      <c r="B95" s="18" t="s">
        <v>177</v>
      </c>
      <c r="C95" s="18" t="s">
        <v>209</v>
      </c>
      <c r="D95" s="18" t="s">
        <v>210</v>
      </c>
      <c r="E95" s="19" t="s">
        <v>8</v>
      </c>
      <c r="F95" s="19">
        <v>188</v>
      </c>
      <c r="G95" s="12">
        <v>0</v>
      </c>
      <c r="H95">
        <v>188</v>
      </c>
    </row>
    <row r="96" customHeight="1" spans="1:13">
      <c r="A96" s="16">
        <v>94</v>
      </c>
      <c r="B96" s="14" t="s">
        <v>211</v>
      </c>
      <c r="C96" s="14" t="s">
        <v>212</v>
      </c>
      <c r="D96" s="14" t="s">
        <v>213</v>
      </c>
      <c r="E96" t="s">
        <v>8</v>
      </c>
      <c r="G96" s="12"/>
      <c r="I96" t="str">
        <f>_xlfn.DISPIMG("ID_41DF6963853F4718919211BAFEFE4516",1)</f>
        <v>=DISPIMG("ID_41DF6963853F4718919211BAFEFE4516",1)</v>
      </c>
      <c r="J96" t="s">
        <v>211</v>
      </c>
      <c r="K96" t="s">
        <v>214</v>
      </c>
      <c r="L96" t="s">
        <v>211</v>
      </c>
      <c r="M96">
        <v>16794</v>
      </c>
    </row>
    <row r="97" spans="1:8">
      <c r="A97" s="16">
        <v>95</v>
      </c>
      <c r="B97" s="18" t="s">
        <v>211</v>
      </c>
      <c r="C97" s="18" t="s">
        <v>215</v>
      </c>
      <c r="D97" s="18" t="s">
        <v>216</v>
      </c>
      <c r="E97" s="19" t="s">
        <v>8</v>
      </c>
      <c r="F97" s="19">
        <v>1228</v>
      </c>
      <c r="G97" s="12">
        <v>0</v>
      </c>
      <c r="H97">
        <v>1228</v>
      </c>
    </row>
    <row r="98" spans="1:8">
      <c r="A98" s="16">
        <v>96</v>
      </c>
      <c r="B98" s="18" t="s">
        <v>211</v>
      </c>
      <c r="C98" s="18" t="s">
        <v>217</v>
      </c>
      <c r="D98" s="18" t="s">
        <v>218</v>
      </c>
      <c r="E98" s="19" t="s">
        <v>8</v>
      </c>
      <c r="F98" s="19">
        <v>1395</v>
      </c>
      <c r="G98" s="12">
        <v>104</v>
      </c>
      <c r="H98">
        <v>1395</v>
      </c>
    </row>
    <row r="99" spans="1:8">
      <c r="A99" s="16">
        <v>97</v>
      </c>
      <c r="B99" s="18" t="s">
        <v>211</v>
      </c>
      <c r="C99" s="18" t="s">
        <v>219</v>
      </c>
      <c r="D99" s="18" t="s">
        <v>220</v>
      </c>
      <c r="E99" s="19" t="s">
        <v>8</v>
      </c>
      <c r="F99" s="19">
        <v>926</v>
      </c>
      <c r="G99" s="12">
        <v>812</v>
      </c>
      <c r="H99">
        <v>926</v>
      </c>
    </row>
    <row r="100" spans="1:8">
      <c r="A100" s="16">
        <v>98</v>
      </c>
      <c r="B100" s="18" t="s">
        <v>211</v>
      </c>
      <c r="C100" s="18" t="s">
        <v>221</v>
      </c>
      <c r="D100" s="18" t="s">
        <v>222</v>
      </c>
      <c r="E100" s="19" t="s">
        <v>8</v>
      </c>
      <c r="F100" s="19">
        <v>473</v>
      </c>
      <c r="G100" s="12">
        <v>81</v>
      </c>
      <c r="H100">
        <v>473</v>
      </c>
    </row>
    <row r="101" spans="1:8">
      <c r="A101" s="16">
        <v>99</v>
      </c>
      <c r="B101" s="18" t="s">
        <v>211</v>
      </c>
      <c r="C101" s="18" t="s">
        <v>223</v>
      </c>
      <c r="D101" s="18" t="s">
        <v>224</v>
      </c>
      <c r="E101" s="19" t="s">
        <v>8</v>
      </c>
      <c r="F101" s="19">
        <v>9039</v>
      </c>
      <c r="G101" s="12">
        <v>2413</v>
      </c>
      <c r="H101">
        <v>9039</v>
      </c>
    </row>
    <row r="102" spans="1:8">
      <c r="A102" s="16">
        <v>100</v>
      </c>
      <c r="B102" s="18" t="s">
        <v>211</v>
      </c>
      <c r="C102" s="18" t="s">
        <v>225</v>
      </c>
      <c r="D102" s="18" t="s">
        <v>226</v>
      </c>
      <c r="E102" s="19" t="s">
        <v>8</v>
      </c>
      <c r="F102" s="19">
        <v>6938</v>
      </c>
      <c r="G102" s="12">
        <v>1172</v>
      </c>
      <c r="H102">
        <v>6938</v>
      </c>
    </row>
    <row r="103" spans="1:8">
      <c r="A103" s="16">
        <v>101</v>
      </c>
      <c r="B103" s="18" t="s">
        <v>211</v>
      </c>
      <c r="C103" s="18" t="s">
        <v>227</v>
      </c>
      <c r="D103" s="18" t="s">
        <v>228</v>
      </c>
      <c r="E103" s="19" t="s">
        <v>8</v>
      </c>
      <c r="F103" s="19">
        <v>3088</v>
      </c>
      <c r="G103" s="12">
        <v>0</v>
      </c>
      <c r="H103">
        <v>3088</v>
      </c>
    </row>
    <row r="104" spans="1:8">
      <c r="A104" s="16">
        <v>102</v>
      </c>
      <c r="B104" s="18" t="s">
        <v>211</v>
      </c>
      <c r="C104" s="18" t="s">
        <v>229</v>
      </c>
      <c r="D104" s="18" t="s">
        <v>230</v>
      </c>
      <c r="E104" s="19" t="s">
        <v>8</v>
      </c>
      <c r="F104" s="19">
        <v>8740</v>
      </c>
      <c r="G104" s="12">
        <v>72</v>
      </c>
      <c r="H104">
        <v>8740</v>
      </c>
    </row>
    <row r="105" spans="1:8">
      <c r="A105" s="16">
        <v>103</v>
      </c>
      <c r="B105" s="18" t="s">
        <v>211</v>
      </c>
      <c r="C105" s="18" t="s">
        <v>231</v>
      </c>
      <c r="D105" s="18" t="s">
        <v>232</v>
      </c>
      <c r="E105" s="19" t="s">
        <v>8</v>
      </c>
      <c r="F105" s="19">
        <v>3473</v>
      </c>
      <c r="G105" s="12">
        <v>169</v>
      </c>
      <c r="H105">
        <v>3473</v>
      </c>
    </row>
    <row r="106" spans="1:8">
      <c r="A106" s="16">
        <v>104</v>
      </c>
      <c r="B106" s="18" t="s">
        <v>211</v>
      </c>
      <c r="C106" s="18" t="s">
        <v>233</v>
      </c>
      <c r="D106" s="18" t="s">
        <v>234</v>
      </c>
      <c r="E106" s="19" t="s">
        <v>8</v>
      </c>
      <c r="F106" s="19">
        <v>2751</v>
      </c>
      <c r="G106" s="12">
        <v>0</v>
      </c>
      <c r="H106">
        <v>2751</v>
      </c>
    </row>
    <row r="107" spans="1:8">
      <c r="A107" s="16">
        <v>105</v>
      </c>
      <c r="B107" s="18" t="s">
        <v>211</v>
      </c>
      <c r="C107" s="18" t="s">
        <v>235</v>
      </c>
      <c r="D107" s="18" t="s">
        <v>236</v>
      </c>
      <c r="E107" s="19" t="s">
        <v>8</v>
      </c>
      <c r="F107" s="19">
        <v>2143</v>
      </c>
      <c r="G107" s="12">
        <v>0</v>
      </c>
      <c r="H107">
        <v>2143</v>
      </c>
    </row>
    <row r="108" ht="16" customHeight="1" spans="1:13">
      <c r="A108" s="16">
        <v>106</v>
      </c>
      <c r="B108" s="14" t="s">
        <v>237</v>
      </c>
      <c r="C108" s="14" t="s">
        <v>238</v>
      </c>
      <c r="D108" s="14" t="s">
        <v>239</v>
      </c>
      <c r="E108" t="s">
        <v>8</v>
      </c>
      <c r="G108" s="12">
        <v>0</v>
      </c>
      <c r="I108">
        <v>29630</v>
      </c>
      <c r="J108" t="s">
        <v>237</v>
      </c>
      <c r="K108" t="s">
        <v>240</v>
      </c>
      <c r="L108" t="s">
        <v>237</v>
      </c>
      <c r="M108">
        <v>8196</v>
      </c>
    </row>
    <row r="109" spans="1:8">
      <c r="A109" s="17">
        <v>107</v>
      </c>
      <c r="B109" s="18" t="s">
        <v>237</v>
      </c>
      <c r="C109" s="18" t="s">
        <v>241</v>
      </c>
      <c r="D109" s="18" t="s">
        <v>242</v>
      </c>
      <c r="E109" s="19" t="s">
        <v>8</v>
      </c>
      <c r="F109" s="19">
        <v>3170</v>
      </c>
      <c r="G109" s="12">
        <v>32</v>
      </c>
      <c r="H109">
        <v>3170</v>
      </c>
    </row>
    <row r="110" spans="1:8">
      <c r="A110" s="17">
        <v>108</v>
      </c>
      <c r="B110" s="18" t="s">
        <v>237</v>
      </c>
      <c r="C110" s="18" t="s">
        <v>243</v>
      </c>
      <c r="D110" s="18" t="s">
        <v>244</v>
      </c>
      <c r="E110" s="19" t="s">
        <v>8</v>
      </c>
      <c r="F110" s="19">
        <v>4927</v>
      </c>
      <c r="G110" s="12">
        <v>478</v>
      </c>
      <c r="H110">
        <v>4927</v>
      </c>
    </row>
    <row r="111" spans="1:8">
      <c r="A111" s="17">
        <v>109</v>
      </c>
      <c r="B111" s="18" t="s">
        <v>237</v>
      </c>
      <c r="C111" s="18" t="s">
        <v>245</v>
      </c>
      <c r="D111" s="18" t="s">
        <v>246</v>
      </c>
      <c r="E111" s="19" t="s">
        <v>8</v>
      </c>
      <c r="F111" s="19">
        <v>5784</v>
      </c>
      <c r="G111" s="12">
        <v>18</v>
      </c>
      <c r="H111">
        <v>5784</v>
      </c>
    </row>
    <row r="112" spans="1:8">
      <c r="A112" s="17">
        <v>110</v>
      </c>
      <c r="B112" s="18" t="s">
        <v>237</v>
      </c>
      <c r="C112" s="18" t="s">
        <v>247</v>
      </c>
      <c r="D112" s="18" t="s">
        <v>248</v>
      </c>
      <c r="E112" s="19" t="s">
        <v>8</v>
      </c>
      <c r="F112" s="19">
        <v>1797</v>
      </c>
      <c r="G112" s="12">
        <v>364</v>
      </c>
      <c r="H112">
        <v>1797</v>
      </c>
    </row>
    <row r="113" spans="1:8">
      <c r="A113" s="17">
        <v>111</v>
      </c>
      <c r="B113" s="18" t="s">
        <v>237</v>
      </c>
      <c r="C113" s="18" t="s">
        <v>249</v>
      </c>
      <c r="D113" s="18" t="s">
        <v>250</v>
      </c>
      <c r="E113" s="19" t="s">
        <v>8</v>
      </c>
      <c r="F113" s="19">
        <v>12297</v>
      </c>
      <c r="G113" s="12">
        <v>2972</v>
      </c>
      <c r="H113">
        <v>12297</v>
      </c>
    </row>
    <row r="114" spans="1:8">
      <c r="A114" s="17">
        <v>112</v>
      </c>
      <c r="B114" s="18" t="s">
        <v>237</v>
      </c>
      <c r="C114" s="18" t="s">
        <v>251</v>
      </c>
      <c r="D114" s="18" t="s">
        <v>252</v>
      </c>
      <c r="E114" s="19" t="s">
        <v>8</v>
      </c>
      <c r="F114" s="19">
        <v>1655</v>
      </c>
      <c r="G114" s="12">
        <v>133</v>
      </c>
      <c r="H114">
        <v>1655</v>
      </c>
    </row>
    <row r="115" spans="1:7">
      <c r="A115" s="16">
        <v>113</v>
      </c>
      <c r="B115" s="14" t="s">
        <v>237</v>
      </c>
      <c r="C115" s="14" t="s">
        <v>253</v>
      </c>
      <c r="D115" s="14" t="s">
        <v>254</v>
      </c>
      <c r="E115" t="s">
        <v>8</v>
      </c>
      <c r="G115" s="12">
        <v>0</v>
      </c>
    </row>
    <row r="116" spans="1:7">
      <c r="A116" s="16">
        <v>114</v>
      </c>
      <c r="B116" s="14" t="s">
        <v>237</v>
      </c>
      <c r="C116" s="14" t="s">
        <v>255</v>
      </c>
      <c r="D116" s="14" t="s">
        <v>256</v>
      </c>
      <c r="E116" t="s">
        <v>8</v>
      </c>
      <c r="G116" s="12">
        <v>0</v>
      </c>
    </row>
    <row r="117" spans="1:7">
      <c r="A117" s="16">
        <v>115</v>
      </c>
      <c r="B117" s="14" t="s">
        <v>237</v>
      </c>
      <c r="C117" s="14" t="s">
        <v>257</v>
      </c>
      <c r="D117" s="14" t="s">
        <v>258</v>
      </c>
      <c r="E117" t="s">
        <v>8</v>
      </c>
      <c r="G117" s="12">
        <v>0</v>
      </c>
    </row>
    <row r="118" spans="1:7">
      <c r="A118" s="16">
        <v>116</v>
      </c>
      <c r="B118" s="14" t="s">
        <v>237</v>
      </c>
      <c r="C118" s="14" t="s">
        <v>259</v>
      </c>
      <c r="D118" s="14" t="s">
        <v>260</v>
      </c>
      <c r="E118" t="s">
        <v>8</v>
      </c>
      <c r="G118" s="12">
        <v>0</v>
      </c>
    </row>
    <row r="119" spans="1:7">
      <c r="A119" s="16">
        <v>117</v>
      </c>
      <c r="B119" s="14" t="s">
        <v>237</v>
      </c>
      <c r="C119" s="14" t="s">
        <v>261</v>
      </c>
      <c r="D119" s="14" t="s">
        <v>262</v>
      </c>
      <c r="E119" t="s">
        <v>8</v>
      </c>
      <c r="G119" s="12">
        <v>0</v>
      </c>
    </row>
    <row r="120" spans="1:5">
      <c r="A120" s="16">
        <v>118</v>
      </c>
      <c r="B120" s="14" t="s">
        <v>237</v>
      </c>
      <c r="C120" s="14" t="s">
        <v>263</v>
      </c>
      <c r="D120" s="14" t="s">
        <v>264</v>
      </c>
      <c r="E120" t="s">
        <v>8</v>
      </c>
    </row>
    <row r="121" customHeight="1" spans="1:13">
      <c r="A121" s="16">
        <v>119</v>
      </c>
      <c r="B121" s="14" t="s">
        <v>265</v>
      </c>
      <c r="C121" s="14" t="s">
        <v>266</v>
      </c>
      <c r="D121" s="14" t="s">
        <v>267</v>
      </c>
      <c r="E121" t="s">
        <v>8</v>
      </c>
      <c r="G121" s="12">
        <v>0</v>
      </c>
      <c r="I121">
        <v>800</v>
      </c>
      <c r="J121" t="s">
        <v>265</v>
      </c>
      <c r="K121" t="s">
        <v>268</v>
      </c>
      <c r="L121" t="s">
        <v>265</v>
      </c>
      <c r="M121">
        <v>0</v>
      </c>
    </row>
    <row r="122" spans="1:9">
      <c r="A122" s="17">
        <v>120</v>
      </c>
      <c r="B122" s="18" t="s">
        <v>265</v>
      </c>
      <c r="C122" s="18" t="s">
        <v>269</v>
      </c>
      <c r="D122" s="18" t="s">
        <v>270</v>
      </c>
      <c r="E122" s="19" t="s">
        <v>8</v>
      </c>
      <c r="F122" s="27" t="s">
        <v>21</v>
      </c>
      <c r="G122" s="12">
        <v>0</v>
      </c>
      <c r="H122" s="28" t="s">
        <v>21</v>
      </c>
      <c r="I122" s="1"/>
    </row>
    <row r="123" spans="1:9">
      <c r="A123" s="17">
        <v>121</v>
      </c>
      <c r="B123" s="18" t="s">
        <v>265</v>
      </c>
      <c r="C123" s="18" t="s">
        <v>271</v>
      </c>
      <c r="D123" s="18" t="s">
        <v>272</v>
      </c>
      <c r="E123" s="19" t="s">
        <v>8</v>
      </c>
      <c r="F123" s="19">
        <v>144</v>
      </c>
      <c r="G123" s="12">
        <v>0</v>
      </c>
      <c r="H123">
        <v>144</v>
      </c>
      <c r="I123" s="1"/>
    </row>
    <row r="124" spans="1:9">
      <c r="A124" s="17">
        <v>122</v>
      </c>
      <c r="B124" s="18" t="s">
        <v>265</v>
      </c>
      <c r="C124" s="18" t="s">
        <v>273</v>
      </c>
      <c r="D124" s="18" t="s">
        <v>274</v>
      </c>
      <c r="E124" s="19" t="s">
        <v>8</v>
      </c>
      <c r="F124" s="19">
        <v>920</v>
      </c>
      <c r="G124" s="12">
        <v>88</v>
      </c>
      <c r="H124">
        <v>920</v>
      </c>
      <c r="I124" s="1"/>
    </row>
    <row r="125" spans="1:9">
      <c r="A125" s="17">
        <v>123</v>
      </c>
      <c r="B125" s="18" t="s">
        <v>265</v>
      </c>
      <c r="C125" s="18" t="s">
        <v>275</v>
      </c>
      <c r="D125" s="18" t="s">
        <v>276</v>
      </c>
      <c r="E125" s="19" t="s">
        <v>8</v>
      </c>
      <c r="F125" s="19">
        <f>832+1127</f>
        <v>1959</v>
      </c>
      <c r="G125" s="12">
        <v>374</v>
      </c>
      <c r="H125">
        <f>832+1127</f>
        <v>1959</v>
      </c>
      <c r="I125" s="1" t="s">
        <v>277</v>
      </c>
    </row>
    <row r="126" spans="1:9">
      <c r="A126" s="17">
        <v>124</v>
      </c>
      <c r="B126" s="18" t="s">
        <v>265</v>
      </c>
      <c r="C126" s="18" t="s">
        <v>278</v>
      </c>
      <c r="D126" s="18" t="s">
        <v>279</v>
      </c>
      <c r="E126" s="19" t="s">
        <v>8</v>
      </c>
      <c r="F126" s="19">
        <f>881+2162</f>
        <v>3043</v>
      </c>
      <c r="G126" s="12">
        <v>534</v>
      </c>
      <c r="H126">
        <f>881+2162</f>
        <v>3043</v>
      </c>
      <c r="I126" s="1" t="s">
        <v>280</v>
      </c>
    </row>
    <row r="127" spans="1:9">
      <c r="A127" s="17">
        <v>125</v>
      </c>
      <c r="B127" s="18" t="s">
        <v>265</v>
      </c>
      <c r="C127" s="18" t="s">
        <v>281</v>
      </c>
      <c r="D127" s="18" t="s">
        <v>282</v>
      </c>
      <c r="E127" s="19" t="s">
        <v>8</v>
      </c>
      <c r="F127" s="19">
        <v>1938</v>
      </c>
      <c r="G127" s="12">
        <v>148</v>
      </c>
      <c r="H127">
        <v>1938</v>
      </c>
      <c r="I127" s="1"/>
    </row>
    <row r="128" spans="1:9">
      <c r="A128" s="17">
        <v>126</v>
      </c>
      <c r="B128" s="18" t="s">
        <v>265</v>
      </c>
      <c r="C128" s="18" t="s">
        <v>283</v>
      </c>
      <c r="D128" s="18" t="s">
        <v>284</v>
      </c>
      <c r="E128" s="19" t="s">
        <v>8</v>
      </c>
      <c r="F128" s="27" t="s">
        <v>21</v>
      </c>
      <c r="G128" s="12">
        <v>504</v>
      </c>
      <c r="H128" s="28" t="s">
        <v>21</v>
      </c>
      <c r="I128" s="1"/>
    </row>
    <row r="129" spans="1:9">
      <c r="A129" s="16">
        <v>127</v>
      </c>
      <c r="B129" s="14" t="s">
        <v>265</v>
      </c>
      <c r="C129" s="14" t="s">
        <v>285</v>
      </c>
      <c r="D129" s="14" t="s">
        <v>286</v>
      </c>
      <c r="E129" t="s">
        <v>8</v>
      </c>
      <c r="G129" s="12">
        <v>0</v>
      </c>
      <c r="I129" s="1"/>
    </row>
    <row r="130" spans="1:7">
      <c r="A130" s="16">
        <v>128</v>
      </c>
      <c r="B130" s="14" t="s">
        <v>265</v>
      </c>
      <c r="C130" s="14" t="s">
        <v>287</v>
      </c>
      <c r="D130" s="14" t="s">
        <v>288</v>
      </c>
      <c r="E130" t="s">
        <v>8</v>
      </c>
      <c r="G130" s="12">
        <v>0</v>
      </c>
    </row>
    <row r="131" ht="15" customHeight="1" spans="1:10">
      <c r="A131" s="16">
        <v>129</v>
      </c>
      <c r="B131" s="14" t="s">
        <v>289</v>
      </c>
      <c r="C131" s="14" t="s">
        <v>290</v>
      </c>
      <c r="D131" s="14" t="s">
        <v>291</v>
      </c>
      <c r="E131" t="s">
        <v>8</v>
      </c>
      <c r="I131" s="14" t="str">
        <f>_xlfn.DISPIMG("ID_036E3A99F8AF492E9D77B92587330C50",1)</f>
        <v>=DISPIMG("ID_036E3A99F8AF492E9D77B92587330C50",1)</v>
      </c>
      <c r="J131" s="14"/>
    </row>
    <row r="132" spans="1:9">
      <c r="A132" s="16">
        <v>130</v>
      </c>
      <c r="B132" s="14" t="s">
        <v>289</v>
      </c>
      <c r="C132" s="14" t="s">
        <v>292</v>
      </c>
      <c r="D132" s="14" t="s">
        <v>293</v>
      </c>
      <c r="E132" t="s">
        <v>8</v>
      </c>
      <c r="F132"/>
      <c r="I132" s="1" t="s">
        <v>294</v>
      </c>
    </row>
    <row r="133" spans="1:5">
      <c r="A133" s="16">
        <v>131</v>
      </c>
      <c r="B133" s="14" t="s">
        <v>289</v>
      </c>
      <c r="C133" s="14" t="s">
        <v>195</v>
      </c>
      <c r="D133" s="14" t="s">
        <v>295</v>
      </c>
      <c r="E133" t="s">
        <v>8</v>
      </c>
    </row>
    <row r="134" spans="1:5">
      <c r="A134" s="16">
        <v>132</v>
      </c>
      <c r="B134" s="14" t="s">
        <v>289</v>
      </c>
      <c r="C134" s="14" t="s">
        <v>296</v>
      </c>
      <c r="D134" s="14" t="s">
        <v>297</v>
      </c>
      <c r="E134" t="s">
        <v>8</v>
      </c>
    </row>
    <row r="135" spans="1:5">
      <c r="A135" s="16">
        <v>133</v>
      </c>
      <c r="B135" s="14" t="s">
        <v>289</v>
      </c>
      <c r="C135" s="14" t="s">
        <v>298</v>
      </c>
      <c r="D135" s="14" t="s">
        <v>299</v>
      </c>
      <c r="E135" t="s">
        <v>8</v>
      </c>
    </row>
    <row r="136" spans="1:5">
      <c r="A136" s="16">
        <v>134</v>
      </c>
      <c r="B136" s="14" t="s">
        <v>289</v>
      </c>
      <c r="C136" s="14" t="s">
        <v>300</v>
      </c>
      <c r="D136" s="14" t="s">
        <v>301</v>
      </c>
      <c r="E136" t="s">
        <v>8</v>
      </c>
    </row>
    <row r="137" spans="1:5">
      <c r="A137" s="16">
        <v>135</v>
      </c>
      <c r="B137" s="14" t="s">
        <v>289</v>
      </c>
      <c r="C137" s="14" t="s">
        <v>302</v>
      </c>
      <c r="D137" s="14" t="s">
        <v>303</v>
      </c>
      <c r="E137" t="s">
        <v>8</v>
      </c>
    </row>
    <row r="138" spans="1:5">
      <c r="A138" s="16">
        <v>136</v>
      </c>
      <c r="B138" s="14" t="s">
        <v>289</v>
      </c>
      <c r="C138" s="14" t="s">
        <v>304</v>
      </c>
      <c r="D138" s="14" t="s">
        <v>305</v>
      </c>
      <c r="E138" t="s">
        <v>8</v>
      </c>
    </row>
    <row r="139" customHeight="1" spans="1:13">
      <c r="A139" s="16">
        <v>137</v>
      </c>
      <c r="B139" s="14" t="s">
        <v>306</v>
      </c>
      <c r="C139" s="14" t="s">
        <v>307</v>
      </c>
      <c r="D139" s="14" t="s">
        <v>308</v>
      </c>
      <c r="E139" t="s">
        <v>8</v>
      </c>
      <c r="I139" t="str">
        <f>_xlfn.DISPIMG("ID_07AF62B69F5E4743AB62EE0102182FFE",1)</f>
        <v>=DISPIMG("ID_07AF62B69F5E4743AB62EE0102182FFE",1)</v>
      </c>
      <c r="J139" t="s">
        <v>306</v>
      </c>
      <c r="K139" t="s">
        <v>309</v>
      </c>
      <c r="L139" t="s">
        <v>306</v>
      </c>
      <c r="M139">
        <v>8436</v>
      </c>
    </row>
    <row r="140" spans="1:8">
      <c r="A140" s="17">
        <v>138</v>
      </c>
      <c r="B140" s="18" t="s">
        <v>306</v>
      </c>
      <c r="C140" s="18" t="s">
        <v>310</v>
      </c>
      <c r="D140" s="18" t="s">
        <v>311</v>
      </c>
      <c r="E140" s="19" t="s">
        <v>8</v>
      </c>
      <c r="F140" s="27" t="s">
        <v>21</v>
      </c>
      <c r="H140" s="28" t="s">
        <v>21</v>
      </c>
    </row>
    <row r="141" spans="1:8">
      <c r="A141" s="17">
        <v>139</v>
      </c>
      <c r="B141" s="18" t="s">
        <v>306</v>
      </c>
      <c r="C141" s="18" t="s">
        <v>312</v>
      </c>
      <c r="D141" s="18" t="s">
        <v>313</v>
      </c>
      <c r="E141" s="19" t="s">
        <v>8</v>
      </c>
      <c r="F141" s="19">
        <v>995</v>
      </c>
      <c r="H141">
        <v>995</v>
      </c>
    </row>
    <row r="142" spans="1:8">
      <c r="A142" s="17">
        <v>140</v>
      </c>
      <c r="B142" s="18" t="s">
        <v>306</v>
      </c>
      <c r="C142" s="18" t="s">
        <v>314</v>
      </c>
      <c r="D142" s="18" t="s">
        <v>315</v>
      </c>
      <c r="E142" s="19" t="s">
        <v>8</v>
      </c>
      <c r="F142" s="19">
        <v>106</v>
      </c>
      <c r="H142">
        <v>106</v>
      </c>
    </row>
    <row r="143" spans="1:8">
      <c r="A143" s="17">
        <v>141</v>
      </c>
      <c r="B143" s="18" t="s">
        <v>306</v>
      </c>
      <c r="C143" s="18" t="s">
        <v>316</v>
      </c>
      <c r="D143" s="18" t="s">
        <v>317</v>
      </c>
      <c r="E143" s="19" t="s">
        <v>8</v>
      </c>
      <c r="F143" s="19">
        <v>683</v>
      </c>
      <c r="H143">
        <v>683</v>
      </c>
    </row>
    <row r="144" spans="1:8">
      <c r="A144" s="17">
        <v>142</v>
      </c>
      <c r="B144" s="18" t="s">
        <v>306</v>
      </c>
      <c r="C144" s="18" t="s">
        <v>318</v>
      </c>
      <c r="D144" s="18" t="s">
        <v>319</v>
      </c>
      <c r="E144" s="19" t="s">
        <v>8</v>
      </c>
      <c r="F144" s="19">
        <v>1835</v>
      </c>
      <c r="H144">
        <v>1835</v>
      </c>
    </row>
    <row r="145" spans="1:8">
      <c r="A145" s="17">
        <v>143</v>
      </c>
      <c r="B145" s="18" t="s">
        <v>306</v>
      </c>
      <c r="C145" s="18" t="s">
        <v>320</v>
      </c>
      <c r="D145" s="18" t="s">
        <v>321</v>
      </c>
      <c r="E145" s="19" t="s">
        <v>8</v>
      </c>
      <c r="F145" s="19">
        <v>3429</v>
      </c>
      <c r="H145">
        <v>3429</v>
      </c>
    </row>
    <row r="146" ht="17" customHeight="1" spans="1:13">
      <c r="A146" s="16">
        <v>144</v>
      </c>
      <c r="B146" s="14" t="s">
        <v>322</v>
      </c>
      <c r="C146" s="14" t="s">
        <v>323</v>
      </c>
      <c r="D146" s="14" t="s">
        <v>324</v>
      </c>
      <c r="E146" t="s">
        <v>8</v>
      </c>
      <c r="G146" s="12">
        <v>0</v>
      </c>
      <c r="I146" t="str">
        <f>_xlfn.DISPIMG("ID_17772C293D5C473BBF521ECC60196197",1)</f>
        <v>=DISPIMG("ID_17772C293D5C473BBF521ECC60196197",1)</v>
      </c>
      <c r="J146" t="s">
        <v>322</v>
      </c>
      <c r="K146" t="s">
        <v>325</v>
      </c>
      <c r="L146" t="s">
        <v>322</v>
      </c>
      <c r="M146">
        <v>1322</v>
      </c>
    </row>
    <row r="147" spans="1:9">
      <c r="A147" s="17">
        <v>145</v>
      </c>
      <c r="B147" s="18" t="s">
        <v>322</v>
      </c>
      <c r="C147" s="18" t="s">
        <v>326</v>
      </c>
      <c r="D147" s="18" t="s">
        <v>327</v>
      </c>
      <c r="E147" s="19" t="s">
        <v>8</v>
      </c>
      <c r="F147" s="19">
        <f>783+3591</f>
        <v>4374</v>
      </c>
      <c r="G147" s="12">
        <v>602</v>
      </c>
      <c r="H147">
        <f>783+3591</f>
        <v>4374</v>
      </c>
      <c r="I147" s="1" t="s">
        <v>328</v>
      </c>
    </row>
    <row r="148" spans="1:9">
      <c r="A148" s="17">
        <v>146</v>
      </c>
      <c r="B148" s="18" t="s">
        <v>322</v>
      </c>
      <c r="C148" s="18" t="s">
        <v>329</v>
      </c>
      <c r="D148" s="18" t="s">
        <v>330</v>
      </c>
      <c r="E148" s="19" t="s">
        <v>8</v>
      </c>
      <c r="F148" s="19">
        <v>722</v>
      </c>
      <c r="G148" s="12">
        <v>303</v>
      </c>
      <c r="H148">
        <v>722</v>
      </c>
      <c r="I148" s="1"/>
    </row>
    <row r="149" spans="1:9">
      <c r="A149" s="17">
        <v>147</v>
      </c>
      <c r="B149" s="18" t="s">
        <v>322</v>
      </c>
      <c r="C149" s="18" t="s">
        <v>331</v>
      </c>
      <c r="D149" s="18" t="s">
        <v>332</v>
      </c>
      <c r="E149" s="19" t="s">
        <v>8</v>
      </c>
      <c r="F149" s="19">
        <f>1262+622</f>
        <v>1884</v>
      </c>
      <c r="G149" s="12">
        <v>7</v>
      </c>
      <c r="H149">
        <f>1262+622</f>
        <v>1884</v>
      </c>
      <c r="I149" s="1" t="s">
        <v>333</v>
      </c>
    </row>
    <row r="150" spans="1:9">
      <c r="A150" s="17">
        <v>148</v>
      </c>
      <c r="B150" s="18" t="s">
        <v>322</v>
      </c>
      <c r="C150" s="18" t="s">
        <v>334</v>
      </c>
      <c r="D150" s="18" t="s">
        <v>335</v>
      </c>
      <c r="E150" s="19" t="s">
        <v>8</v>
      </c>
      <c r="F150" s="19">
        <f>2732+1432+457</f>
        <v>4621</v>
      </c>
      <c r="G150" s="12">
        <v>64</v>
      </c>
      <c r="H150">
        <f>2732+1432+457</f>
        <v>4621</v>
      </c>
      <c r="I150" s="1" t="s">
        <v>336</v>
      </c>
    </row>
    <row r="151" spans="1:9">
      <c r="A151" s="17">
        <v>149</v>
      </c>
      <c r="B151" s="18" t="s">
        <v>322</v>
      </c>
      <c r="C151" s="18" t="s">
        <v>337</v>
      </c>
      <c r="D151" s="18" t="s">
        <v>338</v>
      </c>
      <c r="E151" s="19" t="s">
        <v>8</v>
      </c>
      <c r="F151" s="27" t="s">
        <v>21</v>
      </c>
      <c r="G151" s="12">
        <v>0</v>
      </c>
      <c r="H151" s="28" t="s">
        <v>21</v>
      </c>
      <c r="I151" s="1"/>
    </row>
    <row r="152" spans="1:9">
      <c r="A152" s="17">
        <v>150</v>
      </c>
      <c r="B152" s="18" t="s">
        <v>322</v>
      </c>
      <c r="C152" s="18" t="s">
        <v>339</v>
      </c>
      <c r="D152" s="18" t="s">
        <v>340</v>
      </c>
      <c r="E152" s="19" t="s">
        <v>8</v>
      </c>
      <c r="F152" s="19">
        <v>2615</v>
      </c>
      <c r="G152" s="12">
        <v>0</v>
      </c>
      <c r="H152">
        <v>2615</v>
      </c>
      <c r="I152" s="1"/>
    </row>
    <row r="153" spans="1:8">
      <c r="A153" s="17">
        <v>151</v>
      </c>
      <c r="B153" s="18" t="s">
        <v>322</v>
      </c>
      <c r="C153" s="18" t="s">
        <v>341</v>
      </c>
      <c r="D153" s="18" t="s">
        <v>342</v>
      </c>
      <c r="E153" s="19" t="s">
        <v>8</v>
      </c>
      <c r="F153" s="27" t="s">
        <v>21</v>
      </c>
      <c r="G153" s="12">
        <v>0</v>
      </c>
      <c r="H153" s="28" t="s">
        <v>21</v>
      </c>
    </row>
    <row r="154" spans="1:7">
      <c r="A154" s="16">
        <v>152</v>
      </c>
      <c r="B154" s="14" t="s">
        <v>322</v>
      </c>
      <c r="C154" s="14" t="s">
        <v>343</v>
      </c>
      <c r="D154" s="14" t="s">
        <v>344</v>
      </c>
      <c r="E154" t="s">
        <v>8</v>
      </c>
      <c r="G154" s="12">
        <v>0</v>
      </c>
    </row>
    <row r="155" spans="1:5">
      <c r="A155" s="16">
        <v>153</v>
      </c>
      <c r="B155" s="14" t="s">
        <v>322</v>
      </c>
      <c r="C155" s="14" t="s">
        <v>345</v>
      </c>
      <c r="D155" s="14" t="s">
        <v>346</v>
      </c>
      <c r="E155" t="s">
        <v>8</v>
      </c>
    </row>
    <row r="156" spans="1:9">
      <c r="A156" s="16">
        <v>154</v>
      </c>
      <c r="B156" s="14" t="s">
        <v>347</v>
      </c>
      <c r="C156" s="14" t="s">
        <v>348</v>
      </c>
      <c r="D156" s="14" t="s">
        <v>349</v>
      </c>
      <c r="E156" t="s">
        <v>8</v>
      </c>
      <c r="I156" s="14" t="s">
        <v>128</v>
      </c>
    </row>
    <row r="157" spans="1:9">
      <c r="A157" s="16">
        <v>155</v>
      </c>
      <c r="B157" s="14" t="s">
        <v>347</v>
      </c>
      <c r="C157" s="14" t="s">
        <v>350</v>
      </c>
      <c r="D157" s="14" t="s">
        <v>351</v>
      </c>
      <c r="E157" t="s">
        <v>8</v>
      </c>
      <c r="I157" s="14" t="s">
        <v>128</v>
      </c>
    </row>
    <row r="158" spans="1:9">
      <c r="A158" s="16">
        <v>156</v>
      </c>
      <c r="B158" s="14" t="s">
        <v>347</v>
      </c>
      <c r="C158" s="14" t="s">
        <v>352</v>
      </c>
      <c r="D158" s="14" t="s">
        <v>353</v>
      </c>
      <c r="E158" t="s">
        <v>8</v>
      </c>
      <c r="I158" s="14" t="s">
        <v>128</v>
      </c>
    </row>
    <row r="159" spans="1:9">
      <c r="A159" s="16">
        <v>157</v>
      </c>
      <c r="B159" s="14" t="s">
        <v>347</v>
      </c>
      <c r="C159" s="14" t="s">
        <v>354</v>
      </c>
      <c r="D159" s="14" t="s">
        <v>355</v>
      </c>
      <c r="E159" t="s">
        <v>8</v>
      </c>
      <c r="I159" s="14" t="s">
        <v>128</v>
      </c>
    </row>
    <row r="160" spans="1:9">
      <c r="A160" s="16">
        <v>158</v>
      </c>
      <c r="B160" s="14" t="s">
        <v>347</v>
      </c>
      <c r="C160" s="14" t="s">
        <v>356</v>
      </c>
      <c r="D160" s="14" t="s">
        <v>357</v>
      </c>
      <c r="E160" t="s">
        <v>8</v>
      </c>
      <c r="I160" s="14" t="s">
        <v>128</v>
      </c>
    </row>
    <row r="161" spans="1:9">
      <c r="A161" s="16">
        <v>159</v>
      </c>
      <c r="B161" s="14" t="s">
        <v>347</v>
      </c>
      <c r="C161" s="14" t="s">
        <v>358</v>
      </c>
      <c r="D161" s="14" t="s">
        <v>359</v>
      </c>
      <c r="E161" t="s">
        <v>8</v>
      </c>
      <c r="I161" s="14" t="s">
        <v>128</v>
      </c>
    </row>
    <row r="162" spans="1:9">
      <c r="A162" s="16">
        <v>160</v>
      </c>
      <c r="B162" s="14" t="s">
        <v>347</v>
      </c>
      <c r="C162" s="14" t="s">
        <v>360</v>
      </c>
      <c r="D162" s="14" t="s">
        <v>361</v>
      </c>
      <c r="E162" t="s">
        <v>8</v>
      </c>
      <c r="I162" s="14" t="s">
        <v>128</v>
      </c>
    </row>
    <row r="163" spans="1:9">
      <c r="A163" s="16">
        <v>161</v>
      </c>
      <c r="B163" s="14" t="s">
        <v>347</v>
      </c>
      <c r="C163" s="14" t="s">
        <v>362</v>
      </c>
      <c r="D163" s="14" t="s">
        <v>363</v>
      </c>
      <c r="E163" t="s">
        <v>8</v>
      </c>
      <c r="I163" s="14" t="s">
        <v>128</v>
      </c>
    </row>
    <row r="164" spans="1:9">
      <c r="A164" s="16">
        <v>162</v>
      </c>
      <c r="B164" s="14" t="s">
        <v>347</v>
      </c>
      <c r="C164" s="14" t="s">
        <v>364</v>
      </c>
      <c r="D164" s="14" t="s">
        <v>365</v>
      </c>
      <c r="E164" t="s">
        <v>8</v>
      </c>
      <c r="I164" s="14" t="s">
        <v>128</v>
      </c>
    </row>
    <row r="165" spans="1:9">
      <c r="A165" s="16">
        <v>163</v>
      </c>
      <c r="B165" s="14" t="s">
        <v>347</v>
      </c>
      <c r="C165" s="14" t="s">
        <v>366</v>
      </c>
      <c r="D165" s="14" t="s">
        <v>367</v>
      </c>
      <c r="E165" t="s">
        <v>8</v>
      </c>
      <c r="I165" s="14" t="s">
        <v>128</v>
      </c>
    </row>
    <row r="166" spans="1:9">
      <c r="A166" s="16">
        <v>164</v>
      </c>
      <c r="B166" s="14" t="s">
        <v>347</v>
      </c>
      <c r="C166" s="14" t="s">
        <v>368</v>
      </c>
      <c r="D166" s="14" t="s">
        <v>369</v>
      </c>
      <c r="E166" t="s">
        <v>8</v>
      </c>
      <c r="I166" s="14" t="s">
        <v>128</v>
      </c>
    </row>
    <row r="167" spans="1:9">
      <c r="A167" s="16">
        <v>165</v>
      </c>
      <c r="B167" s="14" t="s">
        <v>347</v>
      </c>
      <c r="C167" s="14" t="s">
        <v>370</v>
      </c>
      <c r="D167" s="14" t="s">
        <v>371</v>
      </c>
      <c r="E167" t="s">
        <v>8</v>
      </c>
      <c r="I167" s="14" t="s">
        <v>128</v>
      </c>
    </row>
    <row r="168" spans="1:9">
      <c r="A168" s="16">
        <v>166</v>
      </c>
      <c r="B168" s="14" t="s">
        <v>347</v>
      </c>
      <c r="C168" s="14" t="s">
        <v>372</v>
      </c>
      <c r="D168" s="14" t="s">
        <v>373</v>
      </c>
      <c r="E168" t="s">
        <v>8</v>
      </c>
      <c r="I168" s="14" t="s">
        <v>128</v>
      </c>
    </row>
    <row r="169" spans="1:9">
      <c r="A169" s="16">
        <v>167</v>
      </c>
      <c r="B169" s="14" t="s">
        <v>347</v>
      </c>
      <c r="C169" s="14" t="s">
        <v>374</v>
      </c>
      <c r="D169" s="14" t="s">
        <v>375</v>
      </c>
      <c r="E169" t="s">
        <v>8</v>
      </c>
      <c r="I169" s="14" t="s">
        <v>128</v>
      </c>
    </row>
    <row r="170" spans="1:9">
      <c r="A170" s="16">
        <v>168</v>
      </c>
      <c r="B170" s="14" t="s">
        <v>347</v>
      </c>
      <c r="C170" s="14" t="s">
        <v>376</v>
      </c>
      <c r="D170" s="14" t="s">
        <v>377</v>
      </c>
      <c r="E170" t="s">
        <v>8</v>
      </c>
      <c r="I170" s="14" t="s">
        <v>128</v>
      </c>
    </row>
    <row r="171" ht="18" customHeight="1" spans="1:13">
      <c r="A171" s="16">
        <v>169</v>
      </c>
      <c r="B171" s="14" t="s">
        <v>378</v>
      </c>
      <c r="C171" s="14" t="s">
        <v>379</v>
      </c>
      <c r="D171" s="14" t="s">
        <v>380</v>
      </c>
      <c r="E171" t="s">
        <v>8</v>
      </c>
      <c r="G171" s="12">
        <v>0</v>
      </c>
      <c r="I171" t="str">
        <f>_xlfn.DISPIMG("ID_B007419405FF42849AB36696C4CBA11F",1)</f>
        <v>=DISPIMG("ID_B007419405FF42849AB36696C4CBA11F",1)</v>
      </c>
      <c r="J171" t="s">
        <v>378</v>
      </c>
      <c r="K171" t="s">
        <v>381</v>
      </c>
      <c r="L171" t="s">
        <v>378</v>
      </c>
      <c r="M171">
        <v>5914</v>
      </c>
    </row>
    <row r="172" spans="1:9">
      <c r="A172" s="16">
        <v>170</v>
      </c>
      <c r="B172" s="14" t="s">
        <v>378</v>
      </c>
      <c r="C172" s="14" t="s">
        <v>382</v>
      </c>
      <c r="D172" s="14" t="s">
        <v>383</v>
      </c>
      <c r="E172" t="s">
        <v>8</v>
      </c>
      <c r="G172" s="12">
        <v>176</v>
      </c>
      <c r="I172" s="14" t="s">
        <v>128</v>
      </c>
    </row>
    <row r="173" spans="1:9">
      <c r="A173" s="16">
        <v>171</v>
      </c>
      <c r="B173" s="14" t="s">
        <v>378</v>
      </c>
      <c r="C173" s="14" t="s">
        <v>384</v>
      </c>
      <c r="D173" s="14" t="s">
        <v>385</v>
      </c>
      <c r="E173" t="s">
        <v>8</v>
      </c>
      <c r="G173" s="12">
        <v>0</v>
      </c>
      <c r="I173" s="14" t="s">
        <v>128</v>
      </c>
    </row>
    <row r="174" spans="1:9">
      <c r="A174" s="16">
        <v>172</v>
      </c>
      <c r="B174" s="14" t="s">
        <v>378</v>
      </c>
      <c r="C174" s="14" t="s">
        <v>386</v>
      </c>
      <c r="D174" s="14" t="s">
        <v>387</v>
      </c>
      <c r="E174" t="s">
        <v>8</v>
      </c>
      <c r="G174" s="12">
        <v>0</v>
      </c>
      <c r="I174" s="14" t="s">
        <v>128</v>
      </c>
    </row>
    <row r="175" spans="1:9">
      <c r="A175" s="16">
        <v>173</v>
      </c>
      <c r="B175" s="14" t="s">
        <v>378</v>
      </c>
      <c r="C175" s="14" t="s">
        <v>388</v>
      </c>
      <c r="D175" s="14" t="s">
        <v>389</v>
      </c>
      <c r="E175" t="s">
        <v>8</v>
      </c>
      <c r="G175" s="12">
        <v>402</v>
      </c>
      <c r="I175" s="14" t="s">
        <v>128</v>
      </c>
    </row>
    <row r="176" spans="1:9">
      <c r="A176" s="16">
        <v>174</v>
      </c>
      <c r="B176" s="14" t="s">
        <v>378</v>
      </c>
      <c r="C176" s="14" t="s">
        <v>390</v>
      </c>
      <c r="D176" s="14" t="s">
        <v>391</v>
      </c>
      <c r="E176" t="s">
        <v>8</v>
      </c>
      <c r="G176" s="12">
        <v>0</v>
      </c>
      <c r="I176" s="14" t="s">
        <v>128</v>
      </c>
    </row>
    <row r="177" spans="1:9">
      <c r="A177" s="16">
        <v>175</v>
      </c>
      <c r="B177" s="14" t="s">
        <v>378</v>
      </c>
      <c r="C177" s="14" t="s">
        <v>392</v>
      </c>
      <c r="D177" s="14" t="s">
        <v>393</v>
      </c>
      <c r="E177" t="s">
        <v>8</v>
      </c>
      <c r="G177" s="12">
        <v>438</v>
      </c>
      <c r="I177" s="14" t="s">
        <v>128</v>
      </c>
    </row>
    <row r="178" spans="1:9">
      <c r="A178" s="16">
        <v>176</v>
      </c>
      <c r="B178" s="14" t="s">
        <v>378</v>
      </c>
      <c r="C178" s="14" t="s">
        <v>394</v>
      </c>
      <c r="D178" s="14" t="s">
        <v>395</v>
      </c>
      <c r="E178" t="s">
        <v>8</v>
      </c>
      <c r="G178" s="12">
        <v>623</v>
      </c>
      <c r="I178" s="14" t="s">
        <v>128</v>
      </c>
    </row>
    <row r="179" spans="1:9">
      <c r="A179" s="16">
        <v>177</v>
      </c>
      <c r="B179" s="14" t="s">
        <v>378</v>
      </c>
      <c r="C179" s="14" t="s">
        <v>396</v>
      </c>
      <c r="D179" s="14" t="s">
        <v>397</v>
      </c>
      <c r="E179" t="s">
        <v>8</v>
      </c>
      <c r="G179" s="12">
        <v>0</v>
      </c>
      <c r="I179" s="14" t="s">
        <v>128</v>
      </c>
    </row>
    <row r="180" spans="1:9">
      <c r="A180" s="16">
        <v>178</v>
      </c>
      <c r="B180" s="14" t="s">
        <v>378</v>
      </c>
      <c r="C180" s="14" t="s">
        <v>398</v>
      </c>
      <c r="D180" s="14" t="s">
        <v>399</v>
      </c>
      <c r="E180" t="s">
        <v>8</v>
      </c>
      <c r="G180" s="12">
        <v>0</v>
      </c>
      <c r="I180" s="14" t="s">
        <v>128</v>
      </c>
    </row>
    <row r="181" spans="1:9">
      <c r="A181" s="16">
        <v>179</v>
      </c>
      <c r="B181" s="14" t="s">
        <v>378</v>
      </c>
      <c r="C181" s="14" t="s">
        <v>400</v>
      </c>
      <c r="D181" s="14" t="s">
        <v>401</v>
      </c>
      <c r="E181" t="s">
        <v>8</v>
      </c>
      <c r="G181" s="12">
        <v>0</v>
      </c>
      <c r="I181" s="14" t="s">
        <v>128</v>
      </c>
    </row>
    <row r="182" spans="1:9">
      <c r="A182" s="16">
        <v>180</v>
      </c>
      <c r="B182" s="14" t="s">
        <v>378</v>
      </c>
      <c r="C182" s="14" t="s">
        <v>402</v>
      </c>
      <c r="D182" s="14" t="s">
        <v>403</v>
      </c>
      <c r="E182" t="s">
        <v>8</v>
      </c>
      <c r="G182" s="12">
        <v>0</v>
      </c>
      <c r="I182" s="14" t="s">
        <v>128</v>
      </c>
    </row>
    <row r="183" spans="1:9">
      <c r="A183" s="16">
        <v>181</v>
      </c>
      <c r="B183" s="14" t="s">
        <v>378</v>
      </c>
      <c r="C183" s="14" t="s">
        <v>404</v>
      </c>
      <c r="D183" s="14" t="s">
        <v>405</v>
      </c>
      <c r="E183" t="s">
        <v>8</v>
      </c>
      <c r="G183" s="12">
        <v>0</v>
      </c>
      <c r="I183" s="14" t="s">
        <v>128</v>
      </c>
    </row>
    <row r="184" spans="1:9">
      <c r="A184" s="16">
        <v>182</v>
      </c>
      <c r="B184" s="14" t="s">
        <v>378</v>
      </c>
      <c r="C184" s="14" t="s">
        <v>406</v>
      </c>
      <c r="D184" s="14" t="s">
        <v>407</v>
      </c>
      <c r="E184" t="s">
        <v>8</v>
      </c>
      <c r="G184" s="12">
        <v>66</v>
      </c>
      <c r="I184" s="14" t="s">
        <v>128</v>
      </c>
    </row>
    <row r="185" spans="1:9">
      <c r="A185" s="16">
        <v>183</v>
      </c>
      <c r="B185" s="14" t="s">
        <v>378</v>
      </c>
      <c r="C185" s="14" t="s">
        <v>408</v>
      </c>
      <c r="D185" s="14" t="s">
        <v>409</v>
      </c>
      <c r="E185" t="s">
        <v>8</v>
      </c>
      <c r="G185" s="12">
        <v>0</v>
      </c>
      <c r="I185" s="14" t="s">
        <v>128</v>
      </c>
    </row>
    <row r="186" customHeight="1" spans="1:9">
      <c r="A186" s="16">
        <v>184</v>
      </c>
      <c r="B186" s="14" t="s">
        <v>410</v>
      </c>
      <c r="C186" s="14" t="s">
        <v>411</v>
      </c>
      <c r="D186" s="14" t="s">
        <v>412</v>
      </c>
      <c r="E186" t="s">
        <v>8</v>
      </c>
      <c r="I186" t="str">
        <f>_xlfn.DISPIMG("ID_AC4985E1B5C1465F96E2CAF530F23336",1)</f>
        <v>=DISPIMG("ID_AC4985E1B5C1465F96E2CAF530F23336",1)</v>
      </c>
    </row>
    <row r="187" spans="1:8">
      <c r="A187" s="17">
        <v>185</v>
      </c>
      <c r="B187" s="18" t="s">
        <v>410</v>
      </c>
      <c r="C187" s="18" t="s">
        <v>413</v>
      </c>
      <c r="D187" s="18" t="s">
        <v>414</v>
      </c>
      <c r="E187" s="19" t="s">
        <v>8</v>
      </c>
      <c r="F187" s="19">
        <v>2579</v>
      </c>
      <c r="H187">
        <v>2579</v>
      </c>
    </row>
    <row r="188" spans="1:8">
      <c r="A188" s="17">
        <v>186</v>
      </c>
      <c r="B188" s="18" t="s">
        <v>410</v>
      </c>
      <c r="C188" s="18" t="s">
        <v>415</v>
      </c>
      <c r="D188" s="18" t="s">
        <v>416</v>
      </c>
      <c r="E188" s="19" t="s">
        <v>8</v>
      </c>
      <c r="F188" s="19">
        <v>941</v>
      </c>
      <c r="H188">
        <v>941</v>
      </c>
    </row>
    <row r="189" spans="1:5">
      <c r="A189" s="16">
        <v>187</v>
      </c>
      <c r="B189" s="14" t="s">
        <v>410</v>
      </c>
      <c r="C189" s="14" t="s">
        <v>417</v>
      </c>
      <c r="D189" s="14" t="s">
        <v>418</v>
      </c>
      <c r="E189" t="s">
        <v>8</v>
      </c>
    </row>
    <row r="190" spans="1:5">
      <c r="A190" s="16">
        <v>188</v>
      </c>
      <c r="B190" s="14" t="s">
        <v>410</v>
      </c>
      <c r="C190" s="14" t="s">
        <v>419</v>
      </c>
      <c r="D190" s="14" t="s">
        <v>420</v>
      </c>
      <c r="E190" t="s">
        <v>8</v>
      </c>
    </row>
    <row r="191" spans="1:5">
      <c r="A191" s="16">
        <v>189</v>
      </c>
      <c r="B191" s="14" t="s">
        <v>410</v>
      </c>
      <c r="C191" s="14" t="s">
        <v>421</v>
      </c>
      <c r="D191" s="14" t="s">
        <v>422</v>
      </c>
      <c r="E191" t="s">
        <v>8</v>
      </c>
    </row>
    <row r="192" spans="1:5">
      <c r="A192" s="16">
        <v>190</v>
      </c>
      <c r="B192" s="14" t="s">
        <v>410</v>
      </c>
      <c r="C192" s="14" t="s">
        <v>423</v>
      </c>
      <c r="D192" s="14" t="s">
        <v>424</v>
      </c>
      <c r="E192" t="s">
        <v>8</v>
      </c>
    </row>
    <row r="193" spans="1:5">
      <c r="A193" s="16">
        <v>191</v>
      </c>
      <c r="B193" s="14" t="s">
        <v>410</v>
      </c>
      <c r="C193" s="14" t="s">
        <v>425</v>
      </c>
      <c r="D193" s="14" t="s">
        <v>426</v>
      </c>
      <c r="E193" t="s">
        <v>8</v>
      </c>
    </row>
    <row r="194" ht="16" customHeight="1" spans="1:9">
      <c r="A194" s="17">
        <v>192</v>
      </c>
      <c r="B194" s="18" t="s">
        <v>427</v>
      </c>
      <c r="C194" s="18" t="s">
        <v>428</v>
      </c>
      <c r="D194" s="18" t="s">
        <v>429</v>
      </c>
      <c r="E194" s="19" t="s">
        <v>8</v>
      </c>
      <c r="F194" s="27" t="s">
        <v>21</v>
      </c>
      <c r="H194" s="28" t="s">
        <v>21</v>
      </c>
      <c r="I194" t="str">
        <f>_xlfn.DISPIMG("ID_F9A5242CAF4E47AFB092B370E2F5168C",1)</f>
        <v>=DISPIMG("ID_F9A5242CAF4E47AFB092B370E2F5168C",1)</v>
      </c>
    </row>
    <row r="195" spans="1:9">
      <c r="A195" s="17">
        <v>193</v>
      </c>
      <c r="B195" s="18" t="s">
        <v>427</v>
      </c>
      <c r="C195" s="18" t="s">
        <v>430</v>
      </c>
      <c r="D195" s="18" t="s">
        <v>431</v>
      </c>
      <c r="E195" s="19" t="s">
        <v>8</v>
      </c>
      <c r="F195" s="19">
        <v>2234</v>
      </c>
      <c r="H195">
        <v>2234</v>
      </c>
      <c r="I195" s="1"/>
    </row>
    <row r="196" spans="1:9">
      <c r="A196" s="17">
        <v>194</v>
      </c>
      <c r="B196" s="18" t="s">
        <v>427</v>
      </c>
      <c r="C196" s="18" t="s">
        <v>432</v>
      </c>
      <c r="D196" s="18" t="s">
        <v>433</v>
      </c>
      <c r="E196" s="19" t="s">
        <v>8</v>
      </c>
      <c r="F196" s="19">
        <v>1450</v>
      </c>
      <c r="H196">
        <v>1450</v>
      </c>
      <c r="I196" s="1"/>
    </row>
    <row r="197" spans="1:9">
      <c r="A197" s="17">
        <v>195</v>
      </c>
      <c r="B197" s="18" t="s">
        <v>427</v>
      </c>
      <c r="C197" s="18" t="s">
        <v>434</v>
      </c>
      <c r="D197" s="18" t="s">
        <v>435</v>
      </c>
      <c r="E197" s="19" t="s">
        <v>8</v>
      </c>
      <c r="F197" s="19">
        <v>250</v>
      </c>
      <c r="H197">
        <v>250</v>
      </c>
      <c r="I197" s="1"/>
    </row>
    <row r="198" spans="1:9">
      <c r="A198" s="17">
        <v>196</v>
      </c>
      <c r="B198" s="18" t="s">
        <v>427</v>
      </c>
      <c r="C198" s="18" t="s">
        <v>436</v>
      </c>
      <c r="D198" s="18" t="s">
        <v>437</v>
      </c>
      <c r="E198" s="19" t="s">
        <v>8</v>
      </c>
      <c r="F198" s="19">
        <v>900</v>
      </c>
      <c r="H198">
        <v>900</v>
      </c>
      <c r="I198" s="1"/>
    </row>
    <row r="199" spans="1:9">
      <c r="A199" s="17">
        <v>197</v>
      </c>
      <c r="B199" s="18" t="s">
        <v>427</v>
      </c>
      <c r="C199" s="18" t="s">
        <v>438</v>
      </c>
      <c r="D199" s="18" t="s">
        <v>439</v>
      </c>
      <c r="E199" s="19" t="s">
        <v>8</v>
      </c>
      <c r="F199" s="19">
        <v>186</v>
      </c>
      <c r="H199">
        <v>186</v>
      </c>
      <c r="I199" s="1"/>
    </row>
    <row r="200" spans="1:9">
      <c r="A200" s="17">
        <v>198</v>
      </c>
      <c r="B200" s="18" t="s">
        <v>427</v>
      </c>
      <c r="C200" s="18" t="s">
        <v>440</v>
      </c>
      <c r="D200" s="18" t="s">
        <v>441</v>
      </c>
      <c r="E200" s="19" t="s">
        <v>8</v>
      </c>
      <c r="F200" s="19">
        <v>2966</v>
      </c>
      <c r="H200">
        <f>2828+138</f>
        <v>2966</v>
      </c>
      <c r="I200" s="1" t="s">
        <v>442</v>
      </c>
    </row>
    <row r="201" spans="1:9">
      <c r="A201" s="17">
        <v>199</v>
      </c>
      <c r="B201" s="18" t="s">
        <v>427</v>
      </c>
      <c r="C201" s="18" t="s">
        <v>443</v>
      </c>
      <c r="D201" s="18" t="s">
        <v>444</v>
      </c>
      <c r="E201" s="19" t="s">
        <v>8</v>
      </c>
      <c r="F201" s="19">
        <v>3532</v>
      </c>
      <c r="H201">
        <v>3532</v>
      </c>
      <c r="I201" s="1"/>
    </row>
    <row r="202" spans="1:9">
      <c r="A202" s="17">
        <v>200</v>
      </c>
      <c r="B202" s="18" t="s">
        <v>427</v>
      </c>
      <c r="C202" s="18" t="s">
        <v>445</v>
      </c>
      <c r="D202" s="18" t="s">
        <v>446</v>
      </c>
      <c r="E202" s="19" t="s">
        <v>8</v>
      </c>
      <c r="F202" s="19">
        <v>3715</v>
      </c>
      <c r="H202">
        <v>3715</v>
      </c>
      <c r="I202" s="1"/>
    </row>
    <row r="203" spans="1:9">
      <c r="A203" s="17">
        <v>201</v>
      </c>
      <c r="B203" s="18" t="s">
        <v>427</v>
      </c>
      <c r="C203" s="18" t="s">
        <v>447</v>
      </c>
      <c r="D203" s="18" t="s">
        <v>448</v>
      </c>
      <c r="E203" s="19" t="s">
        <v>8</v>
      </c>
      <c r="F203" s="19">
        <v>5400</v>
      </c>
      <c r="H203">
        <v>5400</v>
      </c>
      <c r="I203" s="1"/>
    </row>
    <row r="204" spans="1:9">
      <c r="A204" s="17">
        <v>202</v>
      </c>
      <c r="B204" s="18" t="s">
        <v>427</v>
      </c>
      <c r="C204" s="18" t="s">
        <v>449</v>
      </c>
      <c r="D204" s="18" t="s">
        <v>450</v>
      </c>
      <c r="E204" s="19" t="s">
        <v>8</v>
      </c>
      <c r="F204" s="19">
        <v>4080</v>
      </c>
      <c r="H204">
        <v>4080</v>
      </c>
      <c r="I204" s="1"/>
    </row>
    <row r="205" spans="1:9">
      <c r="A205" s="17">
        <v>203</v>
      </c>
      <c r="B205" s="18" t="s">
        <v>427</v>
      </c>
      <c r="C205" s="18" t="s">
        <v>451</v>
      </c>
      <c r="D205" s="18" t="s">
        <v>452</v>
      </c>
      <c r="E205" s="19" t="s">
        <v>8</v>
      </c>
      <c r="F205" s="19">
        <v>4205</v>
      </c>
      <c r="H205">
        <v>4205</v>
      </c>
      <c r="I205" s="1"/>
    </row>
    <row r="206" spans="1:9">
      <c r="A206" s="17">
        <v>204</v>
      </c>
      <c r="B206" s="18" t="s">
        <v>427</v>
      </c>
      <c r="C206" s="18" t="s">
        <v>453</v>
      </c>
      <c r="D206" s="18" t="s">
        <v>454</v>
      </c>
      <c r="E206" s="19" t="s">
        <v>8</v>
      </c>
      <c r="F206" s="19">
        <v>8519</v>
      </c>
      <c r="H206">
        <f>2304+2380+3545+290</f>
        <v>8519</v>
      </c>
      <c r="I206" s="1" t="s">
        <v>455</v>
      </c>
    </row>
    <row r="207" spans="1:9">
      <c r="A207" s="17">
        <v>205</v>
      </c>
      <c r="B207" s="18" t="s">
        <v>427</v>
      </c>
      <c r="C207" s="18" t="s">
        <v>456</v>
      </c>
      <c r="D207" s="18" t="s">
        <v>457</v>
      </c>
      <c r="E207" s="19" t="s">
        <v>8</v>
      </c>
      <c r="F207" s="19">
        <v>2129</v>
      </c>
      <c r="H207">
        <v>2129</v>
      </c>
      <c r="I207" s="1"/>
    </row>
    <row r="208" spans="1:9">
      <c r="A208" s="17">
        <v>206</v>
      </c>
      <c r="B208" s="18" t="s">
        <v>427</v>
      </c>
      <c r="C208" s="18" t="s">
        <v>458</v>
      </c>
      <c r="D208" s="18" t="s">
        <v>459</v>
      </c>
      <c r="E208" s="19" t="s">
        <v>8</v>
      </c>
      <c r="F208" s="19">
        <v>2367</v>
      </c>
      <c r="H208">
        <v>2367</v>
      </c>
      <c r="I208" s="1"/>
    </row>
    <row r="209" spans="1:9">
      <c r="A209" s="17">
        <v>207</v>
      </c>
      <c r="B209" s="18" t="s">
        <v>427</v>
      </c>
      <c r="C209" s="18" t="s">
        <v>460</v>
      </c>
      <c r="D209" s="18" t="s">
        <v>461</v>
      </c>
      <c r="E209" s="19" t="s">
        <v>8</v>
      </c>
      <c r="F209" s="19">
        <v>1353</v>
      </c>
      <c r="H209">
        <v>1353</v>
      </c>
      <c r="I209" s="1"/>
    </row>
    <row r="210" ht="16" customHeight="1" spans="1:13">
      <c r="A210" s="16">
        <v>208</v>
      </c>
      <c r="B210" s="14" t="s">
        <v>462</v>
      </c>
      <c r="C210" s="14" t="s">
        <v>463</v>
      </c>
      <c r="D210" s="14" t="s">
        <v>464</v>
      </c>
      <c r="E210" t="s">
        <v>8</v>
      </c>
      <c r="F210" s="12">
        <v>0</v>
      </c>
      <c r="G210" s="12">
        <v>0</v>
      </c>
      <c r="I210" t="str">
        <f>_xlfn.DISPIMG("ID_1D1546DBE4AF45B9BDC6F2A2475DB27F",1)</f>
        <v>=DISPIMG("ID_1D1546DBE4AF45B9BDC6F2A2475DB27F",1)</v>
      </c>
      <c r="J210" t="s">
        <v>462</v>
      </c>
      <c r="K210" t="s">
        <v>465</v>
      </c>
      <c r="L210" t="s">
        <v>462</v>
      </c>
      <c r="M210">
        <v>11913</v>
      </c>
    </row>
    <row r="211" spans="1:8">
      <c r="A211" s="16">
        <v>209</v>
      </c>
      <c r="B211" s="14" t="s">
        <v>462</v>
      </c>
      <c r="C211" s="14" t="s">
        <v>466</v>
      </c>
      <c r="D211" s="14" t="s">
        <v>467</v>
      </c>
      <c r="E211" t="s">
        <v>8</v>
      </c>
      <c r="F211" s="12">
        <v>0</v>
      </c>
      <c r="G211" s="12">
        <v>0</v>
      </c>
      <c r="H211">
        <v>2810</v>
      </c>
    </row>
    <row r="212" spans="1:8">
      <c r="A212" s="16">
        <v>210</v>
      </c>
      <c r="B212" s="14" t="s">
        <v>462</v>
      </c>
      <c r="C212" s="14" t="s">
        <v>468</v>
      </c>
      <c r="D212" s="14" t="s">
        <v>469</v>
      </c>
      <c r="E212" t="s">
        <v>8</v>
      </c>
      <c r="F212" s="12">
        <v>3461</v>
      </c>
      <c r="G212" s="12">
        <v>3461</v>
      </c>
      <c r="H212">
        <v>2197</v>
      </c>
    </row>
    <row r="213" spans="1:8">
      <c r="A213" s="16">
        <v>211</v>
      </c>
      <c r="B213" s="14" t="s">
        <v>462</v>
      </c>
      <c r="C213" s="14" t="s">
        <v>470</v>
      </c>
      <c r="D213" s="14" t="s">
        <v>471</v>
      </c>
      <c r="E213" t="s">
        <v>8</v>
      </c>
      <c r="F213" s="12">
        <v>921</v>
      </c>
      <c r="G213" s="12">
        <v>921</v>
      </c>
      <c r="H213">
        <v>3200</v>
      </c>
    </row>
    <row r="214" spans="1:8">
      <c r="A214" s="16">
        <v>212</v>
      </c>
      <c r="B214" s="14" t="s">
        <v>462</v>
      </c>
      <c r="C214" s="14" t="s">
        <v>472</v>
      </c>
      <c r="D214" s="14" t="s">
        <v>473</v>
      </c>
      <c r="E214" t="s">
        <v>8</v>
      </c>
      <c r="F214" s="12">
        <v>0</v>
      </c>
      <c r="G214" s="12">
        <v>0</v>
      </c>
      <c r="H214">
        <v>3240</v>
      </c>
    </row>
    <row r="215" spans="1:8">
      <c r="A215" s="16">
        <v>213</v>
      </c>
      <c r="B215" s="14" t="s">
        <v>462</v>
      </c>
      <c r="C215" s="14" t="s">
        <v>474</v>
      </c>
      <c r="D215" s="14" t="s">
        <v>475</v>
      </c>
      <c r="E215" t="s">
        <v>8</v>
      </c>
      <c r="F215" s="12">
        <v>11227</v>
      </c>
      <c r="G215" s="12">
        <v>11227</v>
      </c>
      <c r="H215">
        <v>3900</v>
      </c>
    </row>
    <row r="216" spans="1:8">
      <c r="A216" s="16">
        <v>214</v>
      </c>
      <c r="B216" s="14" t="s">
        <v>462</v>
      </c>
      <c r="C216" s="14" t="s">
        <v>476</v>
      </c>
      <c r="D216" s="14" t="s">
        <v>477</v>
      </c>
      <c r="E216" t="s">
        <v>8</v>
      </c>
      <c r="F216" s="12">
        <v>8656</v>
      </c>
      <c r="G216" s="12">
        <v>8656</v>
      </c>
      <c r="H216">
        <v>1808</v>
      </c>
    </row>
    <row r="217" spans="1:8">
      <c r="A217" s="16">
        <v>215</v>
      </c>
      <c r="B217" s="14" t="s">
        <v>462</v>
      </c>
      <c r="C217" s="14" t="s">
        <v>478</v>
      </c>
      <c r="D217" s="14" t="s">
        <v>479</v>
      </c>
      <c r="E217" t="s">
        <v>8</v>
      </c>
      <c r="F217" s="12">
        <v>787</v>
      </c>
      <c r="G217" s="12">
        <v>787</v>
      </c>
      <c r="H217">
        <v>1019</v>
      </c>
    </row>
    <row r="218" spans="1:8">
      <c r="A218" s="16">
        <v>216</v>
      </c>
      <c r="B218" s="14" t="s">
        <v>462</v>
      </c>
      <c r="C218" s="14" t="s">
        <v>480</v>
      </c>
      <c r="D218" s="14" t="s">
        <v>481</v>
      </c>
      <c r="E218" t="s">
        <v>8</v>
      </c>
      <c r="F218" s="12">
        <v>14</v>
      </c>
      <c r="G218" s="12">
        <v>14</v>
      </c>
      <c r="H218">
        <v>1145</v>
      </c>
    </row>
    <row r="219" spans="1:8">
      <c r="A219" s="16">
        <v>217</v>
      </c>
      <c r="B219" s="14" t="s">
        <v>462</v>
      </c>
      <c r="C219" s="14" t="s">
        <v>482</v>
      </c>
      <c r="D219" s="14" t="s">
        <v>483</v>
      </c>
      <c r="E219" t="s">
        <v>8</v>
      </c>
      <c r="F219" s="12">
        <v>5296</v>
      </c>
      <c r="G219" s="12">
        <v>5296</v>
      </c>
      <c r="H219">
        <v>5117</v>
      </c>
    </row>
    <row r="220" spans="1:8">
      <c r="A220" s="16">
        <v>218</v>
      </c>
      <c r="B220" s="14" t="s">
        <v>462</v>
      </c>
      <c r="C220" s="14" t="s">
        <v>484</v>
      </c>
      <c r="D220" s="14" t="s">
        <v>485</v>
      </c>
      <c r="E220" t="s">
        <v>8</v>
      </c>
      <c r="F220" s="12">
        <v>5772</v>
      </c>
      <c r="G220" s="12">
        <v>5772</v>
      </c>
      <c r="H220">
        <v>7368</v>
      </c>
    </row>
    <row r="221" ht="16" customHeight="1" spans="1:13">
      <c r="A221" s="16">
        <v>219</v>
      </c>
      <c r="B221" s="14" t="s">
        <v>486</v>
      </c>
      <c r="C221" s="14" t="s">
        <v>487</v>
      </c>
      <c r="D221" s="14" t="s">
        <v>488</v>
      </c>
      <c r="E221" t="s">
        <v>8</v>
      </c>
      <c r="I221" t="str">
        <f>_xlfn.DISPIMG("ID_B8CC8FA9E36C4FD3842B62FC588E30FA",1)</f>
        <v>=DISPIMG("ID_B8CC8FA9E36C4FD3842B62FC588E30FA",1)</v>
      </c>
      <c r="J221" t="s">
        <v>486</v>
      </c>
      <c r="K221" t="s">
        <v>489</v>
      </c>
      <c r="L221" t="s">
        <v>486</v>
      </c>
      <c r="M221">
        <v>147</v>
      </c>
    </row>
    <row r="222" spans="1:8">
      <c r="A222" s="17">
        <v>220</v>
      </c>
      <c r="B222" s="18" t="s">
        <v>486</v>
      </c>
      <c r="C222" s="18" t="s">
        <v>490</v>
      </c>
      <c r="D222" s="18" t="s">
        <v>491</v>
      </c>
      <c r="E222" s="19" t="s">
        <v>8</v>
      </c>
      <c r="F222" s="19">
        <v>2472</v>
      </c>
      <c r="H222">
        <v>2472</v>
      </c>
    </row>
    <row r="223" spans="1:8">
      <c r="A223" s="17">
        <v>221</v>
      </c>
      <c r="B223" s="18" t="s">
        <v>486</v>
      </c>
      <c r="C223" s="18" t="s">
        <v>492</v>
      </c>
      <c r="D223" s="18" t="s">
        <v>493</v>
      </c>
      <c r="E223" s="19" t="s">
        <v>8</v>
      </c>
      <c r="F223" s="19">
        <v>875</v>
      </c>
      <c r="H223">
        <v>875</v>
      </c>
    </row>
    <row r="224" spans="1:8">
      <c r="A224" s="17">
        <v>222</v>
      </c>
      <c r="B224" s="18" t="s">
        <v>486</v>
      </c>
      <c r="C224" s="18" t="s">
        <v>494</v>
      </c>
      <c r="D224" s="18" t="s">
        <v>495</v>
      </c>
      <c r="E224" s="19" t="s">
        <v>8</v>
      </c>
      <c r="F224" s="19">
        <v>1124</v>
      </c>
      <c r="H224">
        <v>1124</v>
      </c>
    </row>
    <row r="225" spans="1:5">
      <c r="A225" s="16">
        <v>223</v>
      </c>
      <c r="B225" s="14" t="s">
        <v>486</v>
      </c>
      <c r="C225" s="14" t="s">
        <v>496</v>
      </c>
      <c r="D225" s="14" t="s">
        <v>497</v>
      </c>
      <c r="E225" t="s">
        <v>8</v>
      </c>
    </row>
    <row r="226" spans="1:5">
      <c r="A226" s="16">
        <v>224</v>
      </c>
      <c r="B226" s="14" t="s">
        <v>486</v>
      </c>
      <c r="C226" s="14" t="s">
        <v>498</v>
      </c>
      <c r="D226" s="14" t="s">
        <v>499</v>
      </c>
      <c r="E226" t="s">
        <v>8</v>
      </c>
    </row>
    <row r="227" spans="1:5">
      <c r="A227" s="16">
        <v>225</v>
      </c>
      <c r="B227" s="14" t="s">
        <v>486</v>
      </c>
      <c r="C227" s="14" t="s">
        <v>500</v>
      </c>
      <c r="D227" s="14" t="s">
        <v>501</v>
      </c>
      <c r="E227" t="s">
        <v>8</v>
      </c>
    </row>
    <row r="228" spans="1:5">
      <c r="A228" s="16">
        <v>226</v>
      </c>
      <c r="B228" s="14" t="s">
        <v>486</v>
      </c>
      <c r="C228" s="14" t="s">
        <v>502</v>
      </c>
      <c r="D228" s="14" t="s">
        <v>503</v>
      </c>
      <c r="E228" t="s">
        <v>8</v>
      </c>
    </row>
    <row r="229" spans="1:5">
      <c r="A229" s="16">
        <v>227</v>
      </c>
      <c r="B229" s="14" t="s">
        <v>486</v>
      </c>
      <c r="C229" s="14" t="s">
        <v>504</v>
      </c>
      <c r="D229" s="14" t="s">
        <v>505</v>
      </c>
      <c r="E229" t="s">
        <v>8</v>
      </c>
    </row>
    <row r="230" spans="1:8">
      <c r="A230" s="17">
        <v>228</v>
      </c>
      <c r="B230" s="18" t="s">
        <v>486</v>
      </c>
      <c r="C230" s="18" t="s">
        <v>506</v>
      </c>
      <c r="D230" s="18" t="s">
        <v>507</v>
      </c>
      <c r="E230" s="19" t="s">
        <v>8</v>
      </c>
      <c r="F230" s="27" t="s">
        <v>21</v>
      </c>
      <c r="H230" s="28" t="s">
        <v>21</v>
      </c>
    </row>
    <row r="231" spans="1:5">
      <c r="A231" s="16">
        <v>229</v>
      </c>
      <c r="B231" s="14" t="s">
        <v>486</v>
      </c>
      <c r="C231" s="14" t="s">
        <v>508</v>
      </c>
      <c r="D231" s="14" t="s">
        <v>509</v>
      </c>
      <c r="E231" t="s">
        <v>8</v>
      </c>
    </row>
    <row r="232" spans="1:5">
      <c r="A232" s="16">
        <v>230</v>
      </c>
      <c r="B232" s="14" t="s">
        <v>486</v>
      </c>
      <c r="C232" s="14" t="s">
        <v>510</v>
      </c>
      <c r="D232" s="14" t="s">
        <v>511</v>
      </c>
      <c r="E232" t="s">
        <v>8</v>
      </c>
    </row>
    <row r="233" spans="1:5">
      <c r="A233" s="16">
        <v>231</v>
      </c>
      <c r="B233" s="14" t="s">
        <v>486</v>
      </c>
      <c r="C233" s="14" t="s">
        <v>512</v>
      </c>
      <c r="D233" s="14" t="s">
        <v>513</v>
      </c>
      <c r="E233" t="s">
        <v>8</v>
      </c>
    </row>
    <row r="234" ht="13" customHeight="1" spans="1:9">
      <c r="A234" s="16">
        <v>232</v>
      </c>
      <c r="B234" s="14" t="s">
        <v>514</v>
      </c>
      <c r="C234" s="14" t="s">
        <v>515</v>
      </c>
      <c r="D234" s="14" t="s">
        <v>516</v>
      </c>
      <c r="E234" t="s">
        <v>8</v>
      </c>
      <c r="I234" t="str">
        <f>_xlfn.DISPIMG("ID_F0FAC0BED9274A8AA1B4442FD36E31A2",1)</f>
        <v>=DISPIMG("ID_F0FAC0BED9274A8AA1B4442FD36E31A2",1)</v>
      </c>
    </row>
    <row r="235" spans="1:8">
      <c r="A235" s="17">
        <v>233</v>
      </c>
      <c r="B235" s="18" t="s">
        <v>514</v>
      </c>
      <c r="C235" s="18" t="s">
        <v>517</v>
      </c>
      <c r="D235" s="18" t="s">
        <v>518</v>
      </c>
      <c r="E235" s="19" t="s">
        <v>8</v>
      </c>
      <c r="F235" s="19">
        <v>3087</v>
      </c>
      <c r="H235">
        <v>3087</v>
      </c>
    </row>
    <row r="236" spans="1:8">
      <c r="A236" s="17">
        <v>234</v>
      </c>
      <c r="B236" s="18" t="s">
        <v>514</v>
      </c>
      <c r="C236" s="18" t="s">
        <v>519</v>
      </c>
      <c r="D236" s="18" t="s">
        <v>520</v>
      </c>
      <c r="E236" s="19" t="s">
        <v>8</v>
      </c>
      <c r="F236" s="19">
        <v>3800</v>
      </c>
      <c r="H236">
        <v>3800</v>
      </c>
    </row>
    <row r="237" spans="1:8">
      <c r="A237" s="17">
        <v>235</v>
      </c>
      <c r="B237" s="18" t="s">
        <v>514</v>
      </c>
      <c r="C237" s="18" t="s">
        <v>521</v>
      </c>
      <c r="D237" s="18" t="s">
        <v>522</v>
      </c>
      <c r="E237" s="19" t="s">
        <v>8</v>
      </c>
      <c r="F237" s="19">
        <v>1776</v>
      </c>
      <c r="H237">
        <v>1776</v>
      </c>
    </row>
    <row r="238" spans="1:9">
      <c r="A238" s="17">
        <v>236</v>
      </c>
      <c r="B238" s="18" t="s">
        <v>514</v>
      </c>
      <c r="C238" s="18" t="s">
        <v>523</v>
      </c>
      <c r="D238" s="18" t="s">
        <v>524</v>
      </c>
      <c r="E238" s="19" t="s">
        <v>8</v>
      </c>
      <c r="F238" s="19">
        <f>3066+2287</f>
        <v>5353</v>
      </c>
      <c r="H238">
        <f>3066+2287</f>
        <v>5353</v>
      </c>
      <c r="I238" s="1" t="s">
        <v>525</v>
      </c>
    </row>
    <row r="239" spans="1:8">
      <c r="A239" s="17">
        <v>237</v>
      </c>
      <c r="B239" s="18" t="s">
        <v>514</v>
      </c>
      <c r="C239" s="18" t="s">
        <v>526</v>
      </c>
      <c r="D239" s="18" t="s">
        <v>527</v>
      </c>
      <c r="E239" s="19" t="s">
        <v>8</v>
      </c>
      <c r="F239" s="19">
        <v>6569</v>
      </c>
      <c r="H239">
        <v>6569</v>
      </c>
    </row>
    <row r="240" spans="1:8">
      <c r="A240" s="17">
        <v>238</v>
      </c>
      <c r="B240" s="18" t="s">
        <v>514</v>
      </c>
      <c r="C240" s="18" t="s">
        <v>528</v>
      </c>
      <c r="D240" s="18" t="s">
        <v>529</v>
      </c>
      <c r="E240" s="19" t="s">
        <v>8</v>
      </c>
      <c r="F240" s="19">
        <v>3419</v>
      </c>
      <c r="H240">
        <v>3419</v>
      </c>
    </row>
    <row r="241" ht="17" customHeight="1" spans="1:13">
      <c r="A241" s="16">
        <v>239</v>
      </c>
      <c r="B241" s="14" t="s">
        <v>530</v>
      </c>
      <c r="C241" s="14" t="s">
        <v>531</v>
      </c>
      <c r="D241" s="14" t="s">
        <v>532</v>
      </c>
      <c r="E241" t="s">
        <v>8</v>
      </c>
      <c r="I241" t="str">
        <f>_xlfn.DISPIMG("ID_7220340288E240C9803D7DABB13F9D96",1)</f>
        <v>=DISPIMG("ID_7220340288E240C9803D7DABB13F9D96",1)</v>
      </c>
      <c r="J241" t="s">
        <v>530</v>
      </c>
      <c r="K241" t="s">
        <v>533</v>
      </c>
      <c r="L241" t="s">
        <v>530</v>
      </c>
      <c r="M241">
        <v>17040</v>
      </c>
    </row>
    <row r="242" spans="1:8">
      <c r="A242" s="17">
        <v>240</v>
      </c>
      <c r="B242" s="18" t="s">
        <v>530</v>
      </c>
      <c r="C242" s="18" t="s">
        <v>534</v>
      </c>
      <c r="D242" s="18" t="s">
        <v>535</v>
      </c>
      <c r="E242" s="19" t="s">
        <v>8</v>
      </c>
      <c r="F242" s="19">
        <v>698</v>
      </c>
      <c r="H242">
        <v>698</v>
      </c>
    </row>
    <row r="243" spans="1:8">
      <c r="A243" s="17">
        <v>241</v>
      </c>
      <c r="B243" s="18" t="s">
        <v>530</v>
      </c>
      <c r="C243" s="18" t="s">
        <v>536</v>
      </c>
      <c r="D243" s="18" t="s">
        <v>537</v>
      </c>
      <c r="E243" s="19" t="s">
        <v>8</v>
      </c>
      <c r="F243" s="19">
        <v>133</v>
      </c>
      <c r="H243">
        <v>133</v>
      </c>
    </row>
    <row r="244" spans="1:8">
      <c r="A244" s="17">
        <v>242</v>
      </c>
      <c r="B244" s="18" t="s">
        <v>530</v>
      </c>
      <c r="C244" s="18" t="s">
        <v>538</v>
      </c>
      <c r="D244" s="18" t="s">
        <v>539</v>
      </c>
      <c r="E244" s="19" t="s">
        <v>8</v>
      </c>
      <c r="F244" s="19">
        <v>1705</v>
      </c>
      <c r="H244">
        <v>1705</v>
      </c>
    </row>
    <row r="245" spans="1:8">
      <c r="A245" s="17">
        <v>243</v>
      </c>
      <c r="B245" s="18" t="s">
        <v>530</v>
      </c>
      <c r="C245" s="18" t="s">
        <v>540</v>
      </c>
      <c r="D245" s="18" t="s">
        <v>541</v>
      </c>
      <c r="E245" s="19" t="s">
        <v>8</v>
      </c>
      <c r="F245" s="19">
        <v>1290</v>
      </c>
      <c r="H245">
        <v>1290</v>
      </c>
    </row>
    <row r="246" spans="1:8">
      <c r="A246" s="17">
        <v>244</v>
      </c>
      <c r="B246" s="18" t="s">
        <v>530</v>
      </c>
      <c r="C246" s="18" t="s">
        <v>542</v>
      </c>
      <c r="D246" s="18" t="s">
        <v>543</v>
      </c>
      <c r="E246" s="19" t="s">
        <v>8</v>
      </c>
      <c r="F246" s="19">
        <v>1727</v>
      </c>
      <c r="H246">
        <v>1727</v>
      </c>
    </row>
    <row r="247" spans="1:8">
      <c r="A247" s="17">
        <v>245</v>
      </c>
      <c r="B247" s="18" t="s">
        <v>530</v>
      </c>
      <c r="C247" s="18" t="s">
        <v>544</v>
      </c>
      <c r="D247" s="18" t="s">
        <v>545</v>
      </c>
      <c r="E247" s="19" t="s">
        <v>8</v>
      </c>
      <c r="F247" s="19">
        <v>3499</v>
      </c>
      <c r="H247">
        <v>3499</v>
      </c>
    </row>
    <row r="248" spans="1:8">
      <c r="A248" s="17">
        <v>246</v>
      </c>
      <c r="B248" s="18" t="s">
        <v>530</v>
      </c>
      <c r="C248" s="18" t="s">
        <v>546</v>
      </c>
      <c r="D248" s="18" t="s">
        <v>547</v>
      </c>
      <c r="E248" s="19" t="s">
        <v>8</v>
      </c>
      <c r="F248" s="19">
        <v>2099</v>
      </c>
      <c r="H248">
        <v>2099</v>
      </c>
    </row>
    <row r="249" spans="1:8">
      <c r="A249" s="17">
        <v>247</v>
      </c>
      <c r="B249" s="18" t="s">
        <v>530</v>
      </c>
      <c r="C249" s="18" t="s">
        <v>548</v>
      </c>
      <c r="D249" s="18" t="s">
        <v>549</v>
      </c>
      <c r="E249" s="19" t="s">
        <v>8</v>
      </c>
      <c r="F249" s="19">
        <v>2666</v>
      </c>
      <c r="H249">
        <v>2666</v>
      </c>
    </row>
    <row r="250" spans="1:8">
      <c r="A250" s="17">
        <v>248</v>
      </c>
      <c r="B250" s="18" t="s">
        <v>530</v>
      </c>
      <c r="C250" s="18" t="s">
        <v>550</v>
      </c>
      <c r="D250" s="18" t="s">
        <v>551</v>
      </c>
      <c r="E250" s="19" t="s">
        <v>8</v>
      </c>
      <c r="F250" s="19">
        <v>5418</v>
      </c>
      <c r="H250">
        <v>5418</v>
      </c>
    </row>
    <row r="251" spans="1:8">
      <c r="A251" s="17">
        <v>249</v>
      </c>
      <c r="B251" s="18" t="s">
        <v>530</v>
      </c>
      <c r="C251" s="18" t="s">
        <v>552</v>
      </c>
      <c r="D251" s="18" t="s">
        <v>553</v>
      </c>
      <c r="E251" s="19" t="s">
        <v>8</v>
      </c>
      <c r="F251" s="19">
        <v>1170</v>
      </c>
      <c r="H251">
        <v>1170</v>
      </c>
    </row>
    <row r="252" spans="1:8">
      <c r="A252" s="17">
        <v>250</v>
      </c>
      <c r="B252" s="18" t="s">
        <v>530</v>
      </c>
      <c r="C252" s="18" t="s">
        <v>554</v>
      </c>
      <c r="D252" s="18" t="s">
        <v>555</v>
      </c>
      <c r="E252" s="19" t="s">
        <v>8</v>
      </c>
      <c r="F252" s="19">
        <v>10561</v>
      </c>
      <c r="H252">
        <v>10561</v>
      </c>
    </row>
    <row r="253" customHeight="1" spans="1:13">
      <c r="A253" s="16">
        <v>251</v>
      </c>
      <c r="B253" s="14" t="s">
        <v>556</v>
      </c>
      <c r="C253" s="14" t="s">
        <v>557</v>
      </c>
      <c r="D253" s="14" t="s">
        <v>558</v>
      </c>
      <c r="E253" t="s">
        <v>8</v>
      </c>
      <c r="G253" s="12">
        <v>0</v>
      </c>
      <c r="I253" t="str">
        <f>_xlfn.DISPIMG("ID_B3A83F5946174CAEBFD4AF1CD94601E9",1)</f>
        <v>=DISPIMG("ID_B3A83F5946174CAEBFD4AF1CD94601E9",1)</v>
      </c>
      <c r="J253" t="s">
        <v>556</v>
      </c>
      <c r="K253" t="s">
        <v>559</v>
      </c>
      <c r="L253" t="s">
        <v>556</v>
      </c>
      <c r="M253">
        <v>5537</v>
      </c>
    </row>
    <row r="254" spans="1:9">
      <c r="A254" s="17">
        <v>252</v>
      </c>
      <c r="B254" s="18" t="s">
        <v>556</v>
      </c>
      <c r="C254" s="18" t="s">
        <v>221</v>
      </c>
      <c r="D254" s="18" t="s">
        <v>560</v>
      </c>
      <c r="E254" s="19" t="s">
        <v>8</v>
      </c>
      <c r="F254" s="19">
        <v>1781</v>
      </c>
      <c r="G254" s="12">
        <v>419</v>
      </c>
      <c r="H254">
        <v>1781</v>
      </c>
      <c r="I254" s="1"/>
    </row>
    <row r="255" spans="1:9">
      <c r="A255" s="17">
        <v>253</v>
      </c>
      <c r="B255" s="18" t="s">
        <v>556</v>
      </c>
      <c r="C255" s="18" t="s">
        <v>561</v>
      </c>
      <c r="D255" s="18" t="s">
        <v>562</v>
      </c>
      <c r="E255" s="19" t="s">
        <v>8</v>
      </c>
      <c r="F255" s="19">
        <v>2697</v>
      </c>
      <c r="G255" s="12">
        <v>0</v>
      </c>
      <c r="H255">
        <v>2697</v>
      </c>
      <c r="I255" s="1"/>
    </row>
    <row r="256" spans="1:9">
      <c r="A256" s="17">
        <v>254</v>
      </c>
      <c r="B256" s="18" t="s">
        <v>556</v>
      </c>
      <c r="C256" s="18" t="s">
        <v>563</v>
      </c>
      <c r="D256" s="18" t="s">
        <v>564</v>
      </c>
      <c r="E256" s="19" t="s">
        <v>8</v>
      </c>
      <c r="F256" s="19">
        <f>4354+2929</f>
        <v>7283</v>
      </c>
      <c r="G256" s="12">
        <v>496</v>
      </c>
      <c r="H256">
        <f>4354+2929</f>
        <v>7283</v>
      </c>
      <c r="I256" s="1" t="s">
        <v>565</v>
      </c>
    </row>
    <row r="257" spans="1:9">
      <c r="A257" s="17">
        <v>255</v>
      </c>
      <c r="B257" s="18" t="s">
        <v>556</v>
      </c>
      <c r="C257" s="18" t="s">
        <v>566</v>
      </c>
      <c r="D257" s="18" t="s">
        <v>567</v>
      </c>
      <c r="E257" s="19" t="s">
        <v>8</v>
      </c>
      <c r="F257" s="19">
        <v>2563</v>
      </c>
      <c r="G257" s="12">
        <v>96</v>
      </c>
      <c r="H257">
        <v>2563</v>
      </c>
      <c r="I257" s="1"/>
    </row>
    <row r="258" spans="1:9">
      <c r="A258" s="17">
        <v>256</v>
      </c>
      <c r="B258" s="18" t="s">
        <v>556</v>
      </c>
      <c r="C258" s="18" t="s">
        <v>568</v>
      </c>
      <c r="D258" s="18" t="s">
        <v>569</v>
      </c>
      <c r="E258" s="19" t="s">
        <v>8</v>
      </c>
      <c r="F258" s="19">
        <v>5723</v>
      </c>
      <c r="G258" s="12">
        <v>56</v>
      </c>
      <c r="H258">
        <v>5723</v>
      </c>
      <c r="I258" s="1"/>
    </row>
    <row r="259" spans="1:9">
      <c r="A259" s="17">
        <v>257</v>
      </c>
      <c r="B259" s="18" t="s">
        <v>556</v>
      </c>
      <c r="C259" s="18" t="s">
        <v>570</v>
      </c>
      <c r="D259" s="18" t="s">
        <v>571</v>
      </c>
      <c r="E259" s="19" t="s">
        <v>8</v>
      </c>
      <c r="F259" s="19">
        <v>1604</v>
      </c>
      <c r="G259" s="12">
        <v>0</v>
      </c>
      <c r="H259">
        <v>1604</v>
      </c>
      <c r="I259" s="1"/>
    </row>
    <row r="260" spans="1:9">
      <c r="A260" s="17">
        <v>258</v>
      </c>
      <c r="B260" s="18" t="s">
        <v>556</v>
      </c>
      <c r="C260" s="18" t="s">
        <v>572</v>
      </c>
      <c r="D260" s="18" t="s">
        <v>573</v>
      </c>
      <c r="E260" s="19" t="s">
        <v>8</v>
      </c>
      <c r="F260" s="19">
        <v>3447</v>
      </c>
      <c r="G260" s="12">
        <v>0</v>
      </c>
      <c r="H260">
        <v>3447</v>
      </c>
      <c r="I260" s="1"/>
    </row>
    <row r="261" spans="1:9">
      <c r="A261" s="17">
        <v>259</v>
      </c>
      <c r="B261" s="18" t="s">
        <v>556</v>
      </c>
      <c r="C261" s="18" t="s">
        <v>574</v>
      </c>
      <c r="D261" s="18" t="s">
        <v>575</v>
      </c>
      <c r="E261" s="19" t="s">
        <v>8</v>
      </c>
      <c r="F261" s="19">
        <v>3235</v>
      </c>
      <c r="G261" s="12">
        <v>0</v>
      </c>
      <c r="H261">
        <v>3235</v>
      </c>
      <c r="I261" s="1"/>
    </row>
    <row r="262" spans="1:9">
      <c r="A262" s="17">
        <v>260</v>
      </c>
      <c r="B262" s="18" t="s">
        <v>556</v>
      </c>
      <c r="C262" s="18" t="s">
        <v>576</v>
      </c>
      <c r="D262" s="18" t="s">
        <v>577</v>
      </c>
      <c r="E262" s="19" t="s">
        <v>8</v>
      </c>
      <c r="F262" s="19">
        <v>2942</v>
      </c>
      <c r="G262" s="12">
        <v>0</v>
      </c>
      <c r="H262">
        <v>2942</v>
      </c>
      <c r="I262" s="1"/>
    </row>
    <row r="263" spans="1:9">
      <c r="A263" s="17">
        <v>261</v>
      </c>
      <c r="B263" s="18" t="s">
        <v>556</v>
      </c>
      <c r="C263" s="18" t="s">
        <v>578</v>
      </c>
      <c r="D263" s="18" t="s">
        <v>579</v>
      </c>
      <c r="E263" s="19" t="s">
        <v>8</v>
      </c>
      <c r="F263" s="19">
        <v>2750</v>
      </c>
      <c r="G263" s="12">
        <v>0</v>
      </c>
      <c r="H263">
        <v>2750</v>
      </c>
      <c r="I263" s="1"/>
    </row>
    <row r="264" ht="15" customHeight="1" spans="1:13">
      <c r="A264" s="16">
        <v>262</v>
      </c>
      <c r="B264" s="14" t="s">
        <v>580</v>
      </c>
      <c r="C264" s="14" t="s">
        <v>581</v>
      </c>
      <c r="D264" s="14" t="s">
        <v>582</v>
      </c>
      <c r="E264" t="s">
        <v>8</v>
      </c>
      <c r="G264" s="12">
        <v>0</v>
      </c>
      <c r="I264" t="str">
        <f>_xlfn.DISPIMG("ID_01FF06EAF7414BAC996F0B863C71AF69",1)</f>
        <v>=DISPIMG("ID_01FF06EAF7414BAC996F0B863C71AF69",1)</v>
      </c>
      <c r="J264" t="s">
        <v>580</v>
      </c>
      <c r="K264" t="s">
        <v>583</v>
      </c>
      <c r="L264" t="s">
        <v>580</v>
      </c>
      <c r="M264">
        <v>44781</v>
      </c>
    </row>
    <row r="265" spans="1:9">
      <c r="A265" s="16">
        <v>263</v>
      </c>
      <c r="B265" s="14" t="s">
        <v>580</v>
      </c>
      <c r="C265" s="14" t="s">
        <v>584</v>
      </c>
      <c r="D265" s="14" t="s">
        <v>585</v>
      </c>
      <c r="E265" t="s">
        <v>8</v>
      </c>
      <c r="F265" s="12">
        <v>14390</v>
      </c>
      <c r="G265" s="12">
        <v>14390</v>
      </c>
      <c r="H265">
        <f>9676+8573</f>
        <v>18249</v>
      </c>
      <c r="I265" s="1" t="s">
        <v>586</v>
      </c>
    </row>
    <row r="266" spans="1:9">
      <c r="A266" s="16">
        <v>264</v>
      </c>
      <c r="B266" s="14" t="s">
        <v>580</v>
      </c>
      <c r="C266" s="14" t="s">
        <v>587</v>
      </c>
      <c r="D266" s="14" t="s">
        <v>588</v>
      </c>
      <c r="E266" t="s">
        <v>8</v>
      </c>
      <c r="F266" s="12">
        <v>8240</v>
      </c>
      <c r="G266" s="12">
        <v>8240</v>
      </c>
      <c r="H266">
        <f>8261+9189</f>
        <v>17450</v>
      </c>
      <c r="I266" s="1" t="s">
        <v>589</v>
      </c>
    </row>
    <row r="267" spans="1:9">
      <c r="A267" s="16">
        <v>265</v>
      </c>
      <c r="B267" s="14" t="s">
        <v>580</v>
      </c>
      <c r="C267" s="14" t="s">
        <v>590</v>
      </c>
      <c r="D267" s="14" t="s">
        <v>591</v>
      </c>
      <c r="E267" t="s">
        <v>8</v>
      </c>
      <c r="F267" s="12">
        <v>9635</v>
      </c>
      <c r="G267" s="12">
        <v>9635</v>
      </c>
      <c r="H267">
        <v>5909</v>
      </c>
      <c r="I267" s="1"/>
    </row>
    <row r="268" spans="1:9">
      <c r="A268" s="17">
        <v>266</v>
      </c>
      <c r="B268" s="18" t="s">
        <v>580</v>
      </c>
      <c r="C268" s="18" t="s">
        <v>592</v>
      </c>
      <c r="D268" s="18" t="s">
        <v>593</v>
      </c>
      <c r="E268" s="19" t="s">
        <v>8</v>
      </c>
      <c r="F268" s="19">
        <v>3830</v>
      </c>
      <c r="G268" s="12">
        <v>0</v>
      </c>
      <c r="H268">
        <v>3830</v>
      </c>
      <c r="I268" s="1"/>
    </row>
    <row r="269" spans="1:9">
      <c r="A269" s="17">
        <v>267</v>
      </c>
      <c r="B269" s="18" t="s">
        <v>580</v>
      </c>
      <c r="C269" s="18" t="s">
        <v>594</v>
      </c>
      <c r="D269" s="18" t="s">
        <v>595</v>
      </c>
      <c r="E269" s="19" t="s">
        <v>8</v>
      </c>
      <c r="F269" s="19">
        <v>448</v>
      </c>
      <c r="G269" s="12">
        <v>0</v>
      </c>
      <c r="H269">
        <v>448</v>
      </c>
      <c r="I269" s="1"/>
    </row>
    <row r="270" customHeight="1" spans="1:13">
      <c r="A270" s="16">
        <v>268</v>
      </c>
      <c r="B270" s="14" t="s">
        <v>596</v>
      </c>
      <c r="C270" s="14" t="s">
        <v>597</v>
      </c>
      <c r="D270" s="14" t="s">
        <v>598</v>
      </c>
      <c r="E270" t="s">
        <v>8</v>
      </c>
      <c r="I270" t="str">
        <f>_xlfn.DISPIMG("ID_19B8BB5717B449A0AC1903DA3E19BD64",1)</f>
        <v>=DISPIMG("ID_19B8BB5717B449A0AC1903DA3E19BD64",1)</v>
      </c>
      <c r="J270" t="s">
        <v>596</v>
      </c>
      <c r="K270" t="s">
        <v>599</v>
      </c>
      <c r="L270" t="s">
        <v>596</v>
      </c>
      <c r="M270">
        <v>0</v>
      </c>
    </row>
    <row r="271" spans="1:9">
      <c r="A271" s="17">
        <v>269</v>
      </c>
      <c r="B271" s="18" t="s">
        <v>596</v>
      </c>
      <c r="C271" s="18" t="s">
        <v>600</v>
      </c>
      <c r="D271" s="18" t="s">
        <v>601</v>
      </c>
      <c r="E271" s="19" t="s">
        <v>8</v>
      </c>
      <c r="F271" s="20">
        <v>194</v>
      </c>
      <c r="H271">
        <v>194</v>
      </c>
      <c r="I271" s="1" t="s">
        <v>602</v>
      </c>
    </row>
    <row r="272" spans="1:9">
      <c r="A272" s="17">
        <v>270</v>
      </c>
      <c r="B272" s="18" t="s">
        <v>596</v>
      </c>
      <c r="C272" s="18" t="s">
        <v>603</v>
      </c>
      <c r="D272" s="18" t="s">
        <v>604</v>
      </c>
      <c r="E272" s="19" t="s">
        <v>8</v>
      </c>
      <c r="F272" s="20">
        <v>1451</v>
      </c>
      <c r="H272">
        <v>1451</v>
      </c>
      <c r="I272" s="1" t="s">
        <v>605</v>
      </c>
    </row>
    <row r="273" spans="1:9">
      <c r="A273" s="17">
        <v>271</v>
      </c>
      <c r="B273" s="18" t="s">
        <v>596</v>
      </c>
      <c r="C273" s="18" t="s">
        <v>606</v>
      </c>
      <c r="D273" s="18" t="s">
        <v>607</v>
      </c>
      <c r="E273" s="19" t="s">
        <v>8</v>
      </c>
      <c r="F273" s="20">
        <v>305</v>
      </c>
      <c r="H273">
        <v>305</v>
      </c>
      <c r="I273" s="1" t="s">
        <v>608</v>
      </c>
    </row>
    <row r="274" spans="1:9">
      <c r="A274" s="17">
        <v>272</v>
      </c>
      <c r="B274" s="18" t="s">
        <v>596</v>
      </c>
      <c r="C274" s="18" t="s">
        <v>609</v>
      </c>
      <c r="D274" s="18" t="s">
        <v>610</v>
      </c>
      <c r="E274" s="19" t="s">
        <v>8</v>
      </c>
      <c r="F274" s="20">
        <v>1456</v>
      </c>
      <c r="H274">
        <v>1456</v>
      </c>
      <c r="I274" s="1" t="s">
        <v>611</v>
      </c>
    </row>
    <row r="275" spans="1:9">
      <c r="A275" s="17">
        <v>273</v>
      </c>
      <c r="B275" s="18" t="s">
        <v>596</v>
      </c>
      <c r="C275" s="18" t="s">
        <v>612</v>
      </c>
      <c r="D275" s="18" t="s">
        <v>613</v>
      </c>
      <c r="E275" s="19" t="s">
        <v>8</v>
      </c>
      <c r="F275" s="20">
        <v>2639</v>
      </c>
      <c r="H275">
        <v>2639</v>
      </c>
      <c r="I275" s="1" t="s">
        <v>614</v>
      </c>
    </row>
    <row r="276" spans="1:9">
      <c r="A276" s="17">
        <v>274</v>
      </c>
      <c r="B276" s="18" t="s">
        <v>596</v>
      </c>
      <c r="C276" s="18" t="s">
        <v>615</v>
      </c>
      <c r="D276" s="18" t="s">
        <v>616</v>
      </c>
      <c r="E276" s="19" t="s">
        <v>8</v>
      </c>
      <c r="F276" s="20">
        <v>2632</v>
      </c>
      <c r="H276">
        <v>2632</v>
      </c>
      <c r="I276" s="1"/>
    </row>
    <row r="277" spans="1:9">
      <c r="A277" s="22">
        <v>275</v>
      </c>
      <c r="B277" s="23" t="s">
        <v>596</v>
      </c>
      <c r="C277" s="23" t="s">
        <v>617</v>
      </c>
      <c r="D277" s="23" t="s">
        <v>618</v>
      </c>
      <c r="E277" s="20" t="s">
        <v>8</v>
      </c>
      <c r="F277" s="20"/>
      <c r="I277" s="1"/>
    </row>
    <row r="278" spans="1:9">
      <c r="A278" s="17">
        <v>276</v>
      </c>
      <c r="B278" s="18" t="s">
        <v>596</v>
      </c>
      <c r="C278" s="18" t="s">
        <v>619</v>
      </c>
      <c r="D278" s="18" t="s">
        <v>620</v>
      </c>
      <c r="E278" s="19" t="s">
        <v>8</v>
      </c>
      <c r="F278" s="20">
        <v>4351</v>
      </c>
      <c r="H278">
        <v>4351</v>
      </c>
      <c r="I278" s="1"/>
    </row>
    <row r="279" spans="1:9">
      <c r="A279" s="17">
        <v>277</v>
      </c>
      <c r="B279" s="18" t="s">
        <v>596</v>
      </c>
      <c r="C279" s="18" t="s">
        <v>621</v>
      </c>
      <c r="D279" s="18" t="s">
        <v>622</v>
      </c>
      <c r="E279" s="19" t="s">
        <v>8</v>
      </c>
      <c r="F279" s="20">
        <v>2067</v>
      </c>
      <c r="H279">
        <v>2067</v>
      </c>
      <c r="I279" s="1"/>
    </row>
    <row r="280" spans="1:9">
      <c r="A280" s="17">
        <v>278</v>
      </c>
      <c r="B280" s="18" t="s">
        <v>596</v>
      </c>
      <c r="C280" s="18" t="s">
        <v>623</v>
      </c>
      <c r="D280" s="18" t="s">
        <v>624</v>
      </c>
      <c r="E280" s="19" t="s">
        <v>8</v>
      </c>
      <c r="F280" s="20">
        <f>2252+1572</f>
        <v>3824</v>
      </c>
      <c r="H280">
        <f>2252+1572</f>
        <v>3824</v>
      </c>
      <c r="I280" s="1" t="s">
        <v>625</v>
      </c>
    </row>
    <row r="281" spans="1:9">
      <c r="A281" s="17">
        <v>279</v>
      </c>
      <c r="B281" s="18" t="s">
        <v>596</v>
      </c>
      <c r="C281" s="18" t="s">
        <v>626</v>
      </c>
      <c r="D281" s="18" t="s">
        <v>627</v>
      </c>
      <c r="E281" s="19" t="s">
        <v>8</v>
      </c>
      <c r="F281" s="20">
        <v>3698</v>
      </c>
      <c r="H281">
        <v>3698</v>
      </c>
      <c r="I281" s="1"/>
    </row>
    <row r="282" spans="1:9">
      <c r="A282" s="16">
        <v>280</v>
      </c>
      <c r="B282" s="14" t="s">
        <v>596</v>
      </c>
      <c r="C282" s="14" t="s">
        <v>628</v>
      </c>
      <c r="D282" s="14" t="s">
        <v>629</v>
      </c>
      <c r="E282" t="s">
        <v>8</v>
      </c>
      <c r="I282" s="1"/>
    </row>
    <row r="283" spans="1:9">
      <c r="A283" s="16">
        <v>281</v>
      </c>
      <c r="B283" s="14" t="s">
        <v>596</v>
      </c>
      <c r="C283" s="14" t="s">
        <v>630</v>
      </c>
      <c r="D283" s="14" t="s">
        <v>631</v>
      </c>
      <c r="E283" t="s">
        <v>8</v>
      </c>
      <c r="I283" s="1"/>
    </row>
    <row r="284" spans="1:9">
      <c r="A284" s="16">
        <v>282</v>
      </c>
      <c r="B284" s="14" t="s">
        <v>596</v>
      </c>
      <c r="C284" s="14" t="s">
        <v>632</v>
      </c>
      <c r="D284" s="14" t="s">
        <v>633</v>
      </c>
      <c r="E284" t="s">
        <v>8</v>
      </c>
      <c r="I284" s="1"/>
    </row>
    <row r="285" spans="1:9">
      <c r="A285" s="16">
        <v>283</v>
      </c>
      <c r="B285" s="14" t="s">
        <v>596</v>
      </c>
      <c r="C285" s="14" t="s">
        <v>634</v>
      </c>
      <c r="D285" s="14" t="s">
        <v>635</v>
      </c>
      <c r="E285" t="s">
        <v>8</v>
      </c>
      <c r="I285" s="1"/>
    </row>
    <row r="286" spans="1:9">
      <c r="A286" s="16">
        <v>284</v>
      </c>
      <c r="B286" s="14" t="s">
        <v>596</v>
      </c>
      <c r="C286" s="14" t="s">
        <v>636</v>
      </c>
      <c r="D286" s="14" t="s">
        <v>637</v>
      </c>
      <c r="E286" t="s">
        <v>8</v>
      </c>
      <c r="I286" s="1"/>
    </row>
    <row r="287" spans="1:9">
      <c r="A287" s="16">
        <v>285</v>
      </c>
      <c r="B287" s="14" t="s">
        <v>596</v>
      </c>
      <c r="C287" s="14" t="s">
        <v>638</v>
      </c>
      <c r="D287" s="14" t="s">
        <v>639</v>
      </c>
      <c r="E287" t="s">
        <v>8</v>
      </c>
      <c r="I287" s="1"/>
    </row>
    <row r="288" spans="1:9">
      <c r="A288" s="16">
        <v>286</v>
      </c>
      <c r="B288" s="14" t="s">
        <v>596</v>
      </c>
      <c r="C288" s="14" t="s">
        <v>640</v>
      </c>
      <c r="D288" s="14" t="s">
        <v>641</v>
      </c>
      <c r="E288" t="s">
        <v>8</v>
      </c>
      <c r="I288" s="1"/>
    </row>
    <row r="289" spans="1:5">
      <c r="A289" s="16">
        <v>287</v>
      </c>
      <c r="B289" s="14" t="s">
        <v>596</v>
      </c>
      <c r="C289" s="14" t="s">
        <v>642</v>
      </c>
      <c r="D289" s="14" t="s">
        <v>643</v>
      </c>
      <c r="E289" t="s">
        <v>8</v>
      </c>
    </row>
    <row r="290" spans="1:5">
      <c r="A290" s="16">
        <v>288</v>
      </c>
      <c r="B290" s="14" t="s">
        <v>596</v>
      </c>
      <c r="C290" s="14" t="s">
        <v>644</v>
      </c>
      <c r="D290" s="14" t="s">
        <v>645</v>
      </c>
      <c r="E290" t="s">
        <v>8</v>
      </c>
    </row>
    <row r="291" ht="13" customHeight="1" spans="1:10">
      <c r="A291" s="16">
        <v>289</v>
      </c>
      <c r="B291" s="14" t="s">
        <v>646</v>
      </c>
      <c r="C291" s="14" t="s">
        <v>647</v>
      </c>
      <c r="D291" s="14" t="s">
        <v>648</v>
      </c>
      <c r="E291" t="s">
        <v>8</v>
      </c>
      <c r="I291" s="14" t="str">
        <f>_xlfn.DISPIMG("ID_BEDC4748FAEB4EAA8B0B6843C0ECA01A",1)</f>
        <v>=DISPIMG("ID_BEDC4748FAEB4EAA8B0B6843C0ECA01A",1)</v>
      </c>
      <c r="J291" s="14"/>
    </row>
    <row r="292" ht="12" customHeight="1" spans="1:9">
      <c r="A292" s="16">
        <v>290</v>
      </c>
      <c r="B292" s="14" t="s">
        <v>646</v>
      </c>
      <c r="C292" s="14" t="s">
        <v>649</v>
      </c>
      <c r="D292" s="14" t="s">
        <v>650</v>
      </c>
      <c r="E292" t="s">
        <v>8</v>
      </c>
      <c r="I292" t="str">
        <f>_xlfn.DISPIMG("ID_30CF61B16D6441F5A2776577716192C2",1)</f>
        <v>=DISPIMG("ID_30CF61B16D6441F5A2776577716192C2",1)</v>
      </c>
    </row>
    <row r="293" spans="1:9">
      <c r="A293" s="16">
        <v>291</v>
      </c>
      <c r="B293" s="14" t="s">
        <v>646</v>
      </c>
      <c r="C293" s="14" t="s">
        <v>651</v>
      </c>
      <c r="D293" s="14" t="s">
        <v>652</v>
      </c>
      <c r="E293" t="s">
        <v>8</v>
      </c>
      <c r="I293" t="s">
        <v>128</v>
      </c>
    </row>
    <row r="294" spans="1:9">
      <c r="A294" s="16">
        <v>292</v>
      </c>
      <c r="B294" s="14" t="s">
        <v>646</v>
      </c>
      <c r="C294" s="14" t="s">
        <v>653</v>
      </c>
      <c r="D294" s="14" t="s">
        <v>654</v>
      </c>
      <c r="E294" t="s">
        <v>8</v>
      </c>
      <c r="I294" t="s">
        <v>128</v>
      </c>
    </row>
    <row r="295" spans="1:9">
      <c r="A295" s="16">
        <v>293</v>
      </c>
      <c r="B295" s="14" t="s">
        <v>646</v>
      </c>
      <c r="C295" s="14" t="s">
        <v>655</v>
      </c>
      <c r="D295" s="14" t="s">
        <v>656</v>
      </c>
      <c r="E295" t="s">
        <v>8</v>
      </c>
      <c r="I295" t="s">
        <v>128</v>
      </c>
    </row>
    <row r="296" spans="1:9">
      <c r="A296" s="16">
        <v>294</v>
      </c>
      <c r="B296" s="14" t="s">
        <v>646</v>
      </c>
      <c r="C296" s="14" t="s">
        <v>657</v>
      </c>
      <c r="D296" s="14" t="s">
        <v>658</v>
      </c>
      <c r="E296" t="s">
        <v>8</v>
      </c>
      <c r="I296" t="s">
        <v>128</v>
      </c>
    </row>
    <row r="297" spans="1:9">
      <c r="A297" s="16">
        <v>295</v>
      </c>
      <c r="B297" s="14" t="s">
        <v>646</v>
      </c>
      <c r="C297" s="14" t="s">
        <v>659</v>
      </c>
      <c r="D297" s="14" t="s">
        <v>660</v>
      </c>
      <c r="E297" t="s">
        <v>8</v>
      </c>
      <c r="I297" t="s">
        <v>128</v>
      </c>
    </row>
    <row r="298" ht="12" customHeight="1" spans="1:9">
      <c r="A298" s="16">
        <v>296</v>
      </c>
      <c r="B298" s="14" t="s">
        <v>661</v>
      </c>
      <c r="C298" s="14" t="s">
        <v>662</v>
      </c>
      <c r="D298" s="14" t="s">
        <v>663</v>
      </c>
      <c r="E298" t="s">
        <v>8</v>
      </c>
      <c r="I298" t="str">
        <f>_xlfn.DISPIMG("ID_035AD7052FC94498A97106D613B5CC15",1)</f>
        <v>=DISPIMG("ID_035AD7052FC94498A97106D613B5CC15",1)</v>
      </c>
    </row>
    <row r="299" spans="1:9">
      <c r="A299" s="17">
        <v>297</v>
      </c>
      <c r="B299" s="18" t="s">
        <v>661</v>
      </c>
      <c r="C299" s="18" t="s">
        <v>664</v>
      </c>
      <c r="D299" s="18" t="s">
        <v>665</v>
      </c>
      <c r="E299" s="19" t="s">
        <v>8</v>
      </c>
      <c r="F299" s="19">
        <v>2730</v>
      </c>
      <c r="H299">
        <v>2730</v>
      </c>
      <c r="I299" s="1"/>
    </row>
    <row r="300" spans="1:9">
      <c r="A300" s="17">
        <v>298</v>
      </c>
      <c r="B300" s="18" t="s">
        <v>661</v>
      </c>
      <c r="C300" s="18" t="s">
        <v>666</v>
      </c>
      <c r="D300" s="18" t="s">
        <v>667</v>
      </c>
      <c r="E300" s="19" t="s">
        <v>8</v>
      </c>
      <c r="F300" s="19">
        <v>3517</v>
      </c>
      <c r="H300">
        <v>3517</v>
      </c>
      <c r="I300" s="1"/>
    </row>
    <row r="301" spans="1:9">
      <c r="A301" s="17">
        <v>299</v>
      </c>
      <c r="B301" s="18" t="s">
        <v>661</v>
      </c>
      <c r="C301" s="18" t="s">
        <v>668</v>
      </c>
      <c r="D301" s="18" t="s">
        <v>669</v>
      </c>
      <c r="E301" s="19" t="s">
        <v>8</v>
      </c>
      <c r="F301" s="19">
        <f>1569+1894</f>
        <v>3463</v>
      </c>
      <c r="H301">
        <f>1569+1894</f>
        <v>3463</v>
      </c>
      <c r="I301" s="1" t="s">
        <v>670</v>
      </c>
    </row>
    <row r="302" spans="1:9">
      <c r="A302" s="17">
        <v>300</v>
      </c>
      <c r="B302" s="18" t="s">
        <v>661</v>
      </c>
      <c r="C302" s="18" t="s">
        <v>671</v>
      </c>
      <c r="D302" s="18" t="s">
        <v>672</v>
      </c>
      <c r="E302" s="19" t="s">
        <v>8</v>
      </c>
      <c r="F302" s="19">
        <f>446+777+200</f>
        <v>1423</v>
      </c>
      <c r="H302">
        <f>446+777+200</f>
        <v>1423</v>
      </c>
      <c r="I302" s="1" t="s">
        <v>673</v>
      </c>
    </row>
    <row r="303" spans="1:9">
      <c r="A303" s="17">
        <v>301</v>
      </c>
      <c r="B303" s="18" t="s">
        <v>661</v>
      </c>
      <c r="C303" s="18" t="s">
        <v>674</v>
      </c>
      <c r="D303" s="18" t="s">
        <v>675</v>
      </c>
      <c r="E303" s="19" t="s">
        <v>8</v>
      </c>
      <c r="F303" s="19">
        <v>4820</v>
      </c>
      <c r="H303">
        <v>4820</v>
      </c>
      <c r="I303" s="1" t="s">
        <v>676</v>
      </c>
    </row>
    <row r="304" spans="1:9">
      <c r="A304" s="16">
        <v>302</v>
      </c>
      <c r="B304" s="14" t="s">
        <v>661</v>
      </c>
      <c r="C304" s="14" t="s">
        <v>677</v>
      </c>
      <c r="D304" s="14" t="s">
        <v>678</v>
      </c>
      <c r="E304" t="s">
        <v>8</v>
      </c>
      <c r="I304" s="1"/>
    </row>
    <row r="305" spans="1:9">
      <c r="A305" s="16">
        <v>303</v>
      </c>
      <c r="B305" s="14" t="s">
        <v>661</v>
      </c>
      <c r="C305" s="14" t="s">
        <v>679</v>
      </c>
      <c r="D305" s="14" t="s">
        <v>680</v>
      </c>
      <c r="E305" t="s">
        <v>8</v>
      </c>
      <c r="I305" s="1"/>
    </row>
    <row r="306" ht="15" customHeight="1" spans="1:9">
      <c r="A306" s="16">
        <v>304</v>
      </c>
      <c r="B306" s="14" t="s">
        <v>681</v>
      </c>
      <c r="C306" s="14" t="s">
        <v>682</v>
      </c>
      <c r="D306" s="14" t="s">
        <v>683</v>
      </c>
      <c r="E306" t="s">
        <v>8</v>
      </c>
      <c r="I306" t="str">
        <f>_xlfn.DISPIMG("ID_498381A572364E6E91DA74EF4F840CAE",1)</f>
        <v>=DISPIMG("ID_498381A572364E6E91DA74EF4F840CAE",1)</v>
      </c>
    </row>
    <row r="307" spans="1:8">
      <c r="A307" s="17">
        <v>305</v>
      </c>
      <c r="B307" s="18" t="s">
        <v>681</v>
      </c>
      <c r="C307" s="18" t="s">
        <v>684</v>
      </c>
      <c r="D307" s="18" t="s">
        <v>685</v>
      </c>
      <c r="E307" s="19" t="s">
        <v>8</v>
      </c>
      <c r="F307" s="19">
        <v>4836</v>
      </c>
      <c r="H307">
        <v>4836</v>
      </c>
    </row>
    <row r="308" spans="1:8">
      <c r="A308" s="17">
        <v>306</v>
      </c>
      <c r="B308" s="18" t="s">
        <v>681</v>
      </c>
      <c r="C308" s="18" t="s">
        <v>686</v>
      </c>
      <c r="D308" s="18" t="s">
        <v>687</v>
      </c>
      <c r="E308" s="19" t="s">
        <v>8</v>
      </c>
      <c r="F308" s="19">
        <v>3728</v>
      </c>
      <c r="H308">
        <v>3728</v>
      </c>
    </row>
    <row r="309" spans="1:8">
      <c r="A309" s="17">
        <v>307</v>
      </c>
      <c r="B309" s="18" t="s">
        <v>681</v>
      </c>
      <c r="C309" s="18" t="s">
        <v>688</v>
      </c>
      <c r="D309" s="18" t="s">
        <v>689</v>
      </c>
      <c r="E309" s="19" t="s">
        <v>8</v>
      </c>
      <c r="F309" s="19">
        <v>9580</v>
      </c>
      <c r="H309">
        <v>9580</v>
      </c>
    </row>
    <row r="310" spans="1:8">
      <c r="A310" s="17">
        <v>308</v>
      </c>
      <c r="B310" s="18" t="s">
        <v>681</v>
      </c>
      <c r="C310" s="18" t="s">
        <v>690</v>
      </c>
      <c r="D310" s="18" t="s">
        <v>691</v>
      </c>
      <c r="E310" s="19" t="s">
        <v>8</v>
      </c>
      <c r="F310" s="19">
        <v>3511</v>
      </c>
      <c r="H310">
        <v>3511</v>
      </c>
    </row>
    <row r="311" spans="1:5">
      <c r="A311" s="16">
        <v>309</v>
      </c>
      <c r="B311" s="14" t="s">
        <v>681</v>
      </c>
      <c r="C311" s="14" t="s">
        <v>692</v>
      </c>
      <c r="D311" s="14" t="s">
        <v>693</v>
      </c>
      <c r="E311" t="s">
        <v>8</v>
      </c>
    </row>
    <row r="312" spans="1:8">
      <c r="A312" s="17">
        <v>310</v>
      </c>
      <c r="B312" s="18" t="s">
        <v>681</v>
      </c>
      <c r="C312" s="18" t="s">
        <v>694</v>
      </c>
      <c r="D312" s="18" t="s">
        <v>695</v>
      </c>
      <c r="E312" s="19" t="s">
        <v>8</v>
      </c>
      <c r="F312" s="19">
        <v>5502</v>
      </c>
      <c r="H312">
        <v>5502</v>
      </c>
    </row>
    <row r="313" spans="1:5">
      <c r="A313" s="16">
        <v>311</v>
      </c>
      <c r="B313" s="14" t="s">
        <v>681</v>
      </c>
      <c r="C313" s="14" t="s">
        <v>696</v>
      </c>
      <c r="D313" s="14" t="s">
        <v>697</v>
      </c>
      <c r="E313" t="s">
        <v>8</v>
      </c>
    </row>
    <row r="314" spans="1:5">
      <c r="A314" s="16">
        <v>312</v>
      </c>
      <c r="B314" s="14" t="s">
        <v>681</v>
      </c>
      <c r="C314" s="14" t="s">
        <v>698</v>
      </c>
      <c r="D314" s="14" t="s">
        <v>699</v>
      </c>
      <c r="E314" t="s">
        <v>8</v>
      </c>
    </row>
    <row r="315" spans="1:5">
      <c r="A315" s="16">
        <v>313</v>
      </c>
      <c r="B315" s="14" t="s">
        <v>681</v>
      </c>
      <c r="C315" s="14" t="s">
        <v>700</v>
      </c>
      <c r="D315" s="14" t="s">
        <v>701</v>
      </c>
      <c r="E315" t="s">
        <v>8</v>
      </c>
    </row>
    <row r="316" spans="1:5">
      <c r="A316" s="16">
        <v>314</v>
      </c>
      <c r="B316" s="14" t="s">
        <v>681</v>
      </c>
      <c r="C316" s="14" t="s">
        <v>702</v>
      </c>
      <c r="D316" s="14" t="s">
        <v>703</v>
      </c>
      <c r="E316" t="s">
        <v>8</v>
      </c>
    </row>
    <row r="317" spans="1:5">
      <c r="A317" s="16">
        <v>315</v>
      </c>
      <c r="B317" s="14" t="s">
        <v>681</v>
      </c>
      <c r="C317" s="14" t="s">
        <v>704</v>
      </c>
      <c r="D317" s="14" t="s">
        <v>705</v>
      </c>
      <c r="E317" t="s">
        <v>8</v>
      </c>
    </row>
    <row r="318" spans="1:5">
      <c r="A318" s="16">
        <v>316</v>
      </c>
      <c r="B318" s="14" t="s">
        <v>681</v>
      </c>
      <c r="C318" s="14" t="s">
        <v>706</v>
      </c>
      <c r="D318" s="14" t="s">
        <v>707</v>
      </c>
      <c r="E318" t="s">
        <v>8</v>
      </c>
    </row>
    <row r="319" spans="1:5">
      <c r="A319" s="16">
        <v>317</v>
      </c>
      <c r="B319" s="14" t="s">
        <v>681</v>
      </c>
      <c r="C319" s="14" t="s">
        <v>708</v>
      </c>
      <c r="D319" s="14" t="s">
        <v>709</v>
      </c>
      <c r="E319" t="s">
        <v>8</v>
      </c>
    </row>
    <row r="320" spans="1:5">
      <c r="A320" s="16">
        <v>318</v>
      </c>
      <c r="B320" s="14" t="s">
        <v>681</v>
      </c>
      <c r="C320" s="14" t="s">
        <v>710</v>
      </c>
      <c r="D320" s="14" t="s">
        <v>711</v>
      </c>
      <c r="E320" t="s">
        <v>8</v>
      </c>
    </row>
    <row r="321" ht="15" customHeight="1" spans="1:10">
      <c r="A321" s="16">
        <v>319</v>
      </c>
      <c r="B321" s="14" t="s">
        <v>712</v>
      </c>
      <c r="C321" s="14" t="s">
        <v>713</v>
      </c>
      <c r="D321" s="14" t="s">
        <v>714</v>
      </c>
      <c r="E321" t="s">
        <v>8</v>
      </c>
      <c r="I321" s="14" t="str">
        <f>_xlfn.DISPIMG("ID_477BDF925A5C4888853F3DD484D174D4",1)</f>
        <v>=DISPIMG("ID_477BDF925A5C4888853F3DD484D174D4",1)</v>
      </c>
      <c r="J321" s="14"/>
    </row>
    <row r="322" spans="1:9">
      <c r="A322" s="17">
        <v>320</v>
      </c>
      <c r="B322" s="18" t="s">
        <v>712</v>
      </c>
      <c r="C322" s="18" t="s">
        <v>715</v>
      </c>
      <c r="D322" s="18" t="s">
        <v>716</v>
      </c>
      <c r="E322" s="19" t="s">
        <v>8</v>
      </c>
      <c r="F322" s="19">
        <v>2244</v>
      </c>
      <c r="H322">
        <v>2244</v>
      </c>
      <c r="I322" s="1"/>
    </row>
    <row r="323" spans="1:9">
      <c r="A323" s="16">
        <v>321</v>
      </c>
      <c r="B323" s="14" t="s">
        <v>712</v>
      </c>
      <c r="C323" s="14" t="s">
        <v>717</v>
      </c>
      <c r="D323" s="14" t="s">
        <v>718</v>
      </c>
      <c r="E323" t="s">
        <v>8</v>
      </c>
      <c r="I323" s="1"/>
    </row>
    <row r="324" spans="1:9">
      <c r="A324" s="17">
        <v>322</v>
      </c>
      <c r="B324" s="18" t="s">
        <v>712</v>
      </c>
      <c r="C324" s="18" t="s">
        <v>719</v>
      </c>
      <c r="D324" s="18" t="s">
        <v>720</v>
      </c>
      <c r="E324" s="19" t="s">
        <v>8</v>
      </c>
      <c r="F324" s="19">
        <v>3648</v>
      </c>
      <c r="H324">
        <v>3648</v>
      </c>
      <c r="I324" s="1" t="s">
        <v>721</v>
      </c>
    </row>
    <row r="325" spans="1:9">
      <c r="A325" s="17">
        <v>323</v>
      </c>
      <c r="B325" s="18" t="s">
        <v>712</v>
      </c>
      <c r="C325" s="18" t="s">
        <v>722</v>
      </c>
      <c r="D325" s="18" t="s">
        <v>723</v>
      </c>
      <c r="E325" s="19" t="s">
        <v>8</v>
      </c>
      <c r="F325" s="19">
        <v>4100</v>
      </c>
      <c r="H325">
        <v>4100</v>
      </c>
      <c r="I325" s="1"/>
    </row>
    <row r="326" spans="1:9">
      <c r="A326" s="17">
        <v>324</v>
      </c>
      <c r="B326" s="18" t="s">
        <v>712</v>
      </c>
      <c r="C326" s="18" t="s">
        <v>271</v>
      </c>
      <c r="D326" s="18" t="s">
        <v>724</v>
      </c>
      <c r="E326" s="19" t="s">
        <v>8</v>
      </c>
      <c r="F326" s="19">
        <v>697</v>
      </c>
      <c r="H326">
        <v>697</v>
      </c>
      <c r="I326" s="1"/>
    </row>
    <row r="327" spans="1:9">
      <c r="A327" s="17">
        <v>325</v>
      </c>
      <c r="B327" s="18" t="s">
        <v>712</v>
      </c>
      <c r="C327" s="18" t="s">
        <v>725</v>
      </c>
      <c r="D327" s="18" t="s">
        <v>726</v>
      </c>
      <c r="E327" s="19" t="s">
        <v>8</v>
      </c>
      <c r="F327" s="19">
        <v>675</v>
      </c>
      <c r="H327">
        <v>675</v>
      </c>
      <c r="I327" s="1"/>
    </row>
    <row r="328" spans="1:9">
      <c r="A328" s="17">
        <v>326</v>
      </c>
      <c r="B328" s="18" t="s">
        <v>712</v>
      </c>
      <c r="C328" s="18" t="s">
        <v>727</v>
      </c>
      <c r="D328" s="18" t="s">
        <v>728</v>
      </c>
      <c r="E328" s="19" t="s">
        <v>8</v>
      </c>
      <c r="F328" s="19">
        <v>8771</v>
      </c>
      <c r="H328">
        <v>8771</v>
      </c>
      <c r="I328" s="1"/>
    </row>
    <row r="329" spans="1:9">
      <c r="A329" s="17">
        <v>327</v>
      </c>
      <c r="B329" s="18" t="s">
        <v>712</v>
      </c>
      <c r="C329" s="18" t="s">
        <v>729</v>
      </c>
      <c r="D329" s="18" t="s">
        <v>730</v>
      </c>
      <c r="E329" s="19" t="s">
        <v>8</v>
      </c>
      <c r="F329" s="19">
        <v>1136</v>
      </c>
      <c r="H329">
        <v>1136</v>
      </c>
      <c r="I329" s="1"/>
    </row>
    <row r="330" spans="1:9">
      <c r="A330" s="17">
        <v>328</v>
      </c>
      <c r="B330" s="18" t="s">
        <v>712</v>
      </c>
      <c r="C330" s="18" t="s">
        <v>731</v>
      </c>
      <c r="D330" s="18" t="s">
        <v>732</v>
      </c>
      <c r="E330" s="19" t="s">
        <v>8</v>
      </c>
      <c r="F330" s="19">
        <v>5253</v>
      </c>
      <c r="H330">
        <v>5253</v>
      </c>
      <c r="I330" s="1"/>
    </row>
    <row r="331" spans="1:9">
      <c r="A331" s="17">
        <v>329</v>
      </c>
      <c r="B331" s="18" t="s">
        <v>712</v>
      </c>
      <c r="C331" s="18" t="s">
        <v>733</v>
      </c>
      <c r="D331" s="18" t="s">
        <v>734</v>
      </c>
      <c r="E331" s="19" t="s">
        <v>8</v>
      </c>
      <c r="F331" s="19">
        <v>6059</v>
      </c>
      <c r="H331">
        <v>6059</v>
      </c>
      <c r="I331" s="1"/>
    </row>
    <row r="332" spans="1:5">
      <c r="A332" s="16">
        <v>330</v>
      </c>
      <c r="B332" s="14" t="s">
        <v>712</v>
      </c>
      <c r="C332" s="14" t="s">
        <v>735</v>
      </c>
      <c r="D332" s="14" t="s">
        <v>736</v>
      </c>
      <c r="E332" t="s">
        <v>8</v>
      </c>
    </row>
    <row r="333" spans="1:5">
      <c r="A333" s="16">
        <v>331</v>
      </c>
      <c r="B333" s="14" t="s">
        <v>712</v>
      </c>
      <c r="C333" s="14" t="s">
        <v>737</v>
      </c>
      <c r="D333" s="14" t="s">
        <v>738</v>
      </c>
      <c r="E333" t="s">
        <v>8</v>
      </c>
    </row>
    <row r="334" spans="1:5">
      <c r="A334" s="16">
        <v>332</v>
      </c>
      <c r="B334" s="14" t="s">
        <v>712</v>
      </c>
      <c r="C334" s="14" t="s">
        <v>739</v>
      </c>
      <c r="D334" s="14" t="s">
        <v>740</v>
      </c>
      <c r="E334" t="s">
        <v>8</v>
      </c>
    </row>
    <row r="335" spans="1:8">
      <c r="A335" s="17"/>
      <c r="B335" s="18" t="s">
        <v>712</v>
      </c>
      <c r="C335" s="18" t="s">
        <v>741</v>
      </c>
      <c r="D335" s="21">
        <v>330113</v>
      </c>
      <c r="E335" s="19" t="s">
        <v>8</v>
      </c>
      <c r="F335" s="19">
        <v>6613</v>
      </c>
      <c r="H335">
        <v>6613</v>
      </c>
    </row>
    <row r="336" ht="12" customHeight="1" spans="1:10">
      <c r="A336" s="16">
        <v>333</v>
      </c>
      <c r="B336" s="14" t="s">
        <v>742</v>
      </c>
      <c r="C336" s="14" t="s">
        <v>743</v>
      </c>
      <c r="D336" s="14" t="s">
        <v>744</v>
      </c>
      <c r="E336" t="s">
        <v>8</v>
      </c>
      <c r="I336" s="14" t="str">
        <f>_xlfn.DISPIMG("ID_ACC5D7A45EEF416EB0B4768A5BA80CB9",1)</f>
        <v>=DISPIMG("ID_ACC5D7A45EEF416EB0B4768A5BA80CB9",1)</v>
      </c>
      <c r="J336" s="14"/>
    </row>
    <row r="337" spans="1:9">
      <c r="A337" s="17">
        <v>334</v>
      </c>
      <c r="B337" s="18" t="s">
        <v>742</v>
      </c>
      <c r="C337" s="18" t="s">
        <v>745</v>
      </c>
      <c r="D337" s="18" t="s">
        <v>746</v>
      </c>
      <c r="E337" s="19" t="s">
        <v>8</v>
      </c>
      <c r="F337" s="19">
        <v>2745</v>
      </c>
      <c r="H337">
        <v>2745</v>
      </c>
      <c r="I337" s="1"/>
    </row>
    <row r="338" spans="1:9">
      <c r="A338" s="17">
        <v>335</v>
      </c>
      <c r="B338" s="18" t="s">
        <v>742</v>
      </c>
      <c r="C338" s="18" t="s">
        <v>747</v>
      </c>
      <c r="D338" s="18" t="s">
        <v>748</v>
      </c>
      <c r="E338" s="19" t="s">
        <v>8</v>
      </c>
      <c r="F338" s="19">
        <v>736</v>
      </c>
      <c r="H338">
        <v>736</v>
      </c>
      <c r="I338" s="1"/>
    </row>
    <row r="339" spans="1:9">
      <c r="A339" s="17">
        <v>336</v>
      </c>
      <c r="B339" s="18" t="s">
        <v>742</v>
      </c>
      <c r="C339" s="18" t="s">
        <v>749</v>
      </c>
      <c r="D339" s="18" t="s">
        <v>750</v>
      </c>
      <c r="E339" s="19" t="s">
        <v>8</v>
      </c>
      <c r="F339" s="19">
        <v>1368</v>
      </c>
      <c r="H339">
        <v>1368</v>
      </c>
      <c r="I339" s="1"/>
    </row>
    <row r="340" spans="1:9">
      <c r="A340" s="17">
        <v>337</v>
      </c>
      <c r="B340" s="18" t="s">
        <v>742</v>
      </c>
      <c r="C340" s="18" t="s">
        <v>751</v>
      </c>
      <c r="D340" s="18" t="s">
        <v>752</v>
      </c>
      <c r="E340" s="19" t="s">
        <v>8</v>
      </c>
      <c r="F340" s="19">
        <v>4432</v>
      </c>
      <c r="H340">
        <v>4432</v>
      </c>
      <c r="I340" s="1"/>
    </row>
    <row r="341" spans="1:9">
      <c r="A341" s="17">
        <v>338</v>
      </c>
      <c r="B341" s="18" t="s">
        <v>742</v>
      </c>
      <c r="C341" s="18" t="s">
        <v>753</v>
      </c>
      <c r="D341" s="18" t="s">
        <v>754</v>
      </c>
      <c r="E341" s="19" t="s">
        <v>8</v>
      </c>
      <c r="F341" s="19">
        <v>1131</v>
      </c>
      <c r="H341">
        <v>1131</v>
      </c>
      <c r="I341" s="1"/>
    </row>
    <row r="342" spans="1:9">
      <c r="A342" s="17">
        <v>339</v>
      </c>
      <c r="B342" s="18" t="s">
        <v>742</v>
      </c>
      <c r="C342" s="18" t="s">
        <v>755</v>
      </c>
      <c r="D342" s="18" t="s">
        <v>756</v>
      </c>
      <c r="E342" s="19" t="s">
        <v>8</v>
      </c>
      <c r="F342" s="19">
        <v>2433</v>
      </c>
      <c r="H342">
        <v>2433</v>
      </c>
      <c r="I342" s="1"/>
    </row>
    <row r="343" spans="1:9">
      <c r="A343" s="17">
        <v>340</v>
      </c>
      <c r="B343" s="18" t="s">
        <v>742</v>
      </c>
      <c r="C343" s="18" t="s">
        <v>757</v>
      </c>
      <c r="D343" s="18" t="s">
        <v>758</v>
      </c>
      <c r="E343" s="19" t="s">
        <v>8</v>
      </c>
      <c r="F343" s="19">
        <v>7781</v>
      </c>
      <c r="H343">
        <v>7781</v>
      </c>
      <c r="I343" s="1"/>
    </row>
    <row r="344" spans="1:9">
      <c r="A344" s="17">
        <v>341</v>
      </c>
      <c r="B344" s="18" t="s">
        <v>742</v>
      </c>
      <c r="C344" s="18" t="s">
        <v>759</v>
      </c>
      <c r="D344" s="18" t="s">
        <v>760</v>
      </c>
      <c r="E344" s="19" t="s">
        <v>8</v>
      </c>
      <c r="F344" s="19">
        <v>5007</v>
      </c>
      <c r="H344">
        <v>5007</v>
      </c>
      <c r="I344" s="1"/>
    </row>
    <row r="345" spans="1:9">
      <c r="A345" s="17">
        <v>342</v>
      </c>
      <c r="B345" s="18" t="s">
        <v>742</v>
      </c>
      <c r="C345" s="18" t="s">
        <v>761</v>
      </c>
      <c r="D345" s="18" t="s">
        <v>762</v>
      </c>
      <c r="E345" s="19" t="s">
        <v>8</v>
      </c>
      <c r="F345" s="19">
        <v>1939</v>
      </c>
      <c r="H345">
        <v>1939</v>
      </c>
      <c r="I345" s="1"/>
    </row>
    <row r="346" spans="1:9">
      <c r="A346" s="17">
        <v>343</v>
      </c>
      <c r="B346" s="18" t="s">
        <v>742</v>
      </c>
      <c r="C346" s="18" t="s">
        <v>763</v>
      </c>
      <c r="D346" s="18" t="s">
        <v>764</v>
      </c>
      <c r="E346" s="19" t="s">
        <v>8</v>
      </c>
      <c r="F346" s="19">
        <f>7332+3645</f>
        <v>10977</v>
      </c>
      <c r="H346">
        <f>7332+3645</f>
        <v>10977</v>
      </c>
      <c r="I346" s="1" t="s">
        <v>765</v>
      </c>
    </row>
    <row r="347" spans="1:9">
      <c r="A347" s="17">
        <v>344</v>
      </c>
      <c r="B347" s="18" t="s">
        <v>742</v>
      </c>
      <c r="C347" s="18" t="s">
        <v>766</v>
      </c>
      <c r="D347" s="18" t="s">
        <v>767</v>
      </c>
      <c r="E347" s="19" t="s">
        <v>8</v>
      </c>
      <c r="F347" s="19">
        <f>4957+7085</f>
        <v>12042</v>
      </c>
      <c r="H347">
        <f>4957+7085</f>
        <v>12042</v>
      </c>
      <c r="I347" s="1" t="s">
        <v>768</v>
      </c>
    </row>
    <row r="348" spans="1:9">
      <c r="A348" s="17">
        <v>345</v>
      </c>
      <c r="B348" s="18" t="s">
        <v>742</v>
      </c>
      <c r="C348" s="18" t="s">
        <v>769</v>
      </c>
      <c r="D348" s="18" t="s">
        <v>770</v>
      </c>
      <c r="E348" s="19" t="s">
        <v>8</v>
      </c>
      <c r="F348" s="19">
        <v>8175</v>
      </c>
      <c r="H348">
        <v>8175</v>
      </c>
      <c r="I348" s="1"/>
    </row>
    <row r="349" spans="1:9">
      <c r="A349" s="17">
        <v>346</v>
      </c>
      <c r="B349" s="18" t="s">
        <v>742</v>
      </c>
      <c r="C349" s="18" t="s">
        <v>771</v>
      </c>
      <c r="D349" s="18" t="s">
        <v>772</v>
      </c>
      <c r="E349" s="19" t="s">
        <v>8</v>
      </c>
      <c r="F349" s="19">
        <v>5003</v>
      </c>
      <c r="H349">
        <v>5003</v>
      </c>
      <c r="I349" s="1"/>
    </row>
    <row r="350" ht="13" customHeight="1" spans="1:10">
      <c r="A350" s="16">
        <v>347</v>
      </c>
      <c r="B350" s="14" t="s">
        <v>773</v>
      </c>
      <c r="C350" s="14" t="s">
        <v>774</v>
      </c>
      <c r="D350" s="14" t="s">
        <v>775</v>
      </c>
      <c r="E350" t="s">
        <v>8</v>
      </c>
      <c r="I350" s="14" t="str">
        <f>_xlfn.DISPIMG("ID_E5F7B62C827F406394D0C002443DCEE4",1)</f>
        <v>=DISPIMG("ID_E5F7B62C827F406394D0C002443DCEE4",1)</v>
      </c>
      <c r="J350" s="14"/>
    </row>
    <row r="351" spans="1:8">
      <c r="A351" s="17">
        <v>348</v>
      </c>
      <c r="B351" s="18" t="s">
        <v>773</v>
      </c>
      <c r="C351" s="18" t="s">
        <v>776</v>
      </c>
      <c r="D351" s="18" t="s">
        <v>777</v>
      </c>
      <c r="E351" s="19" t="s">
        <v>8</v>
      </c>
      <c r="F351" s="19">
        <v>5350</v>
      </c>
      <c r="H351">
        <v>5350</v>
      </c>
    </row>
    <row r="352" spans="1:8">
      <c r="A352" s="17">
        <v>349</v>
      </c>
      <c r="B352" s="18" t="s">
        <v>773</v>
      </c>
      <c r="C352" s="18" t="s">
        <v>778</v>
      </c>
      <c r="D352" s="18" t="s">
        <v>779</v>
      </c>
      <c r="E352" s="19" t="s">
        <v>8</v>
      </c>
      <c r="F352" s="19">
        <v>1881</v>
      </c>
      <c r="H352">
        <v>1881</v>
      </c>
    </row>
    <row r="353" spans="1:8">
      <c r="A353" s="17">
        <v>350</v>
      </c>
      <c r="B353" s="18" t="s">
        <v>773</v>
      </c>
      <c r="C353" s="18" t="s">
        <v>780</v>
      </c>
      <c r="D353" s="18" t="s">
        <v>781</v>
      </c>
      <c r="E353" s="19" t="s">
        <v>8</v>
      </c>
      <c r="F353" s="19">
        <v>2192</v>
      </c>
      <c r="H353">
        <v>2192</v>
      </c>
    </row>
    <row r="354" spans="1:8">
      <c r="A354" s="17">
        <v>351</v>
      </c>
      <c r="B354" s="18" t="s">
        <v>773</v>
      </c>
      <c r="C354" s="18" t="s">
        <v>782</v>
      </c>
      <c r="D354" s="18" t="s">
        <v>783</v>
      </c>
      <c r="E354" s="19" t="s">
        <v>8</v>
      </c>
      <c r="F354" s="19">
        <v>1271</v>
      </c>
      <c r="H354">
        <v>1271</v>
      </c>
    </row>
    <row r="355" spans="1:8">
      <c r="A355" s="17">
        <v>352</v>
      </c>
      <c r="B355" s="18" t="s">
        <v>773</v>
      </c>
      <c r="C355" s="18" t="s">
        <v>784</v>
      </c>
      <c r="D355" s="18" t="s">
        <v>785</v>
      </c>
      <c r="E355" s="19" t="s">
        <v>8</v>
      </c>
      <c r="F355" s="19">
        <v>1155</v>
      </c>
      <c r="H355">
        <v>1155</v>
      </c>
    </row>
    <row r="356" spans="1:8">
      <c r="A356" s="17">
        <v>353</v>
      </c>
      <c r="B356" s="18" t="s">
        <v>773</v>
      </c>
      <c r="C356" s="18" t="s">
        <v>786</v>
      </c>
      <c r="D356" s="18" t="s">
        <v>787</v>
      </c>
      <c r="E356" s="19" t="s">
        <v>8</v>
      </c>
      <c r="F356" s="19">
        <v>1363</v>
      </c>
      <c r="H356">
        <v>1363</v>
      </c>
    </row>
    <row r="357" spans="1:8">
      <c r="A357" s="17">
        <v>354</v>
      </c>
      <c r="B357" s="18" t="s">
        <v>773</v>
      </c>
      <c r="C357" s="18" t="s">
        <v>788</v>
      </c>
      <c r="D357" s="18" t="s">
        <v>789</v>
      </c>
      <c r="E357" s="19" t="s">
        <v>8</v>
      </c>
      <c r="F357" s="19">
        <v>405</v>
      </c>
      <c r="H357">
        <v>405</v>
      </c>
    </row>
    <row r="358" ht="13" customHeight="1" spans="1:13">
      <c r="A358" s="16">
        <v>355</v>
      </c>
      <c r="B358" s="14" t="s">
        <v>790</v>
      </c>
      <c r="C358" s="14" t="s">
        <v>791</v>
      </c>
      <c r="D358" s="14" t="s">
        <v>792</v>
      </c>
      <c r="E358" t="s">
        <v>8</v>
      </c>
      <c r="F358" s="14"/>
      <c r="G358" s="12">
        <v>0</v>
      </c>
      <c r="H358" s="14"/>
      <c r="I358" s="14" t="str">
        <f>_xlfn.DISPIMG("ID_85B56CEC74BB4EF3B1B5F22CE320846D",1)</f>
        <v>=DISPIMG("ID_85B56CEC74BB4EF3B1B5F22CE320846D",1)</v>
      </c>
      <c r="J358" s="14" t="s">
        <v>790</v>
      </c>
      <c r="K358" s="14" t="s">
        <v>793</v>
      </c>
      <c r="L358" t="s">
        <v>790</v>
      </c>
      <c r="M358">
        <v>21837</v>
      </c>
    </row>
    <row r="359" spans="1:8">
      <c r="A359" s="17">
        <v>356</v>
      </c>
      <c r="B359" s="18" t="s">
        <v>790</v>
      </c>
      <c r="C359" s="18" t="s">
        <v>428</v>
      </c>
      <c r="D359" s="18" t="s">
        <v>794</v>
      </c>
      <c r="E359" s="19" t="s">
        <v>8</v>
      </c>
      <c r="F359" s="19">
        <v>2974</v>
      </c>
      <c r="G359" s="12">
        <v>1620</v>
      </c>
      <c r="H359">
        <v>2974</v>
      </c>
    </row>
    <row r="360" spans="1:8">
      <c r="A360" s="17">
        <v>357</v>
      </c>
      <c r="B360" s="18" t="s">
        <v>790</v>
      </c>
      <c r="C360" s="18" t="s">
        <v>795</v>
      </c>
      <c r="D360" s="18" t="s">
        <v>796</v>
      </c>
      <c r="E360" s="19" t="s">
        <v>8</v>
      </c>
      <c r="F360" s="19">
        <v>1640</v>
      </c>
      <c r="G360" s="12">
        <v>3238</v>
      </c>
      <c r="H360">
        <v>1640</v>
      </c>
    </row>
    <row r="361" spans="1:8">
      <c r="A361" s="17">
        <v>358</v>
      </c>
      <c r="B361" s="18" t="s">
        <v>790</v>
      </c>
      <c r="C361" s="18" t="s">
        <v>797</v>
      </c>
      <c r="D361" s="18" t="s">
        <v>798</v>
      </c>
      <c r="E361" s="19" t="s">
        <v>8</v>
      </c>
      <c r="F361" s="19">
        <v>3987</v>
      </c>
      <c r="G361" s="12">
        <v>0</v>
      </c>
      <c r="H361">
        <v>3987</v>
      </c>
    </row>
    <row r="362" spans="1:8">
      <c r="A362" s="17">
        <v>359</v>
      </c>
      <c r="B362" s="18" t="s">
        <v>790</v>
      </c>
      <c r="C362" s="18" t="s">
        <v>799</v>
      </c>
      <c r="D362" s="18" t="s">
        <v>800</v>
      </c>
      <c r="E362" s="19" t="s">
        <v>8</v>
      </c>
      <c r="F362" s="19">
        <v>2601</v>
      </c>
      <c r="G362" s="12">
        <v>3236</v>
      </c>
      <c r="H362">
        <v>2601</v>
      </c>
    </row>
    <row r="363" spans="1:8">
      <c r="A363" s="17">
        <v>360</v>
      </c>
      <c r="B363" s="18" t="s">
        <v>790</v>
      </c>
      <c r="C363" s="18" t="s">
        <v>801</v>
      </c>
      <c r="D363" s="18" t="s">
        <v>802</v>
      </c>
      <c r="E363" s="19" t="s">
        <v>8</v>
      </c>
      <c r="F363" s="19">
        <v>4264</v>
      </c>
      <c r="G363" s="12">
        <v>6479</v>
      </c>
      <c r="H363">
        <v>4264</v>
      </c>
    </row>
    <row r="364" spans="1:8">
      <c r="A364" s="17">
        <v>361</v>
      </c>
      <c r="B364" s="18" t="s">
        <v>790</v>
      </c>
      <c r="C364" s="18" t="s">
        <v>803</v>
      </c>
      <c r="D364" s="18" t="s">
        <v>804</v>
      </c>
      <c r="E364" s="19" t="s">
        <v>8</v>
      </c>
      <c r="F364" s="19">
        <v>2927</v>
      </c>
      <c r="G364" s="12">
        <v>4858</v>
      </c>
      <c r="H364">
        <v>2927</v>
      </c>
    </row>
    <row r="365" spans="1:8">
      <c r="A365" s="17">
        <v>362</v>
      </c>
      <c r="B365" s="18" t="s">
        <v>790</v>
      </c>
      <c r="C365" s="18" t="s">
        <v>805</v>
      </c>
      <c r="D365" s="18" t="s">
        <v>806</v>
      </c>
      <c r="E365" s="19" t="s">
        <v>8</v>
      </c>
      <c r="F365" s="19">
        <v>6560</v>
      </c>
      <c r="G365" s="12">
        <v>3245</v>
      </c>
      <c r="H365">
        <v>6560</v>
      </c>
    </row>
    <row r="366" spans="1:8">
      <c r="A366" s="17">
        <v>363</v>
      </c>
      <c r="B366" s="18" t="s">
        <v>790</v>
      </c>
      <c r="C366" s="18" t="s">
        <v>807</v>
      </c>
      <c r="D366" s="18" t="s">
        <v>808</v>
      </c>
      <c r="E366" s="19" t="s">
        <v>8</v>
      </c>
      <c r="F366" s="19">
        <v>7092</v>
      </c>
      <c r="G366" s="12">
        <v>21085</v>
      </c>
      <c r="H366">
        <v>7092</v>
      </c>
    </row>
    <row r="367" spans="1:8">
      <c r="A367" s="17">
        <v>364</v>
      </c>
      <c r="B367" s="18" t="s">
        <v>790</v>
      </c>
      <c r="C367" s="18" t="s">
        <v>809</v>
      </c>
      <c r="D367" s="18" t="s">
        <v>810</v>
      </c>
      <c r="E367" s="19" t="s">
        <v>8</v>
      </c>
      <c r="F367" s="19">
        <v>2821</v>
      </c>
      <c r="G367" s="12">
        <v>10313</v>
      </c>
      <c r="H367">
        <v>2821</v>
      </c>
    </row>
    <row r="368" spans="1:7">
      <c r="A368" s="16">
        <v>365</v>
      </c>
      <c r="B368" s="14" t="s">
        <v>790</v>
      </c>
      <c r="C368" s="14" t="s">
        <v>811</v>
      </c>
      <c r="D368" s="14" t="s">
        <v>812</v>
      </c>
      <c r="E368" t="s">
        <v>8</v>
      </c>
      <c r="G368" s="12">
        <v>0</v>
      </c>
    </row>
    <row r="369" spans="1:5">
      <c r="A369" s="16">
        <v>366</v>
      </c>
      <c r="B369" s="14" t="s">
        <v>790</v>
      </c>
      <c r="C369" s="14" t="s">
        <v>813</v>
      </c>
      <c r="D369" s="14" t="s">
        <v>814</v>
      </c>
      <c r="E369" t="s">
        <v>8</v>
      </c>
    </row>
    <row r="370" spans="1:5">
      <c r="A370" s="16">
        <v>367</v>
      </c>
      <c r="B370" s="14" t="s">
        <v>790</v>
      </c>
      <c r="C370" s="14" t="s">
        <v>815</v>
      </c>
      <c r="D370" s="14" t="s">
        <v>816</v>
      </c>
      <c r="E370" t="s">
        <v>8</v>
      </c>
    </row>
    <row r="371" spans="1:5">
      <c r="A371" s="16">
        <v>368</v>
      </c>
      <c r="B371" s="14" t="s">
        <v>790</v>
      </c>
      <c r="C371" s="14" t="s">
        <v>817</v>
      </c>
      <c r="D371" s="14" t="s">
        <v>818</v>
      </c>
      <c r="E371" t="s">
        <v>8</v>
      </c>
    </row>
    <row r="372" ht="15" customHeight="1" spans="1:9">
      <c r="A372" s="16">
        <v>369</v>
      </c>
      <c r="B372" s="14" t="s">
        <v>819</v>
      </c>
      <c r="C372" s="14" t="s">
        <v>820</v>
      </c>
      <c r="D372" s="14" t="s">
        <v>821</v>
      </c>
      <c r="E372" t="s">
        <v>8</v>
      </c>
      <c r="I372" t="str">
        <f>_xlfn.DISPIMG("ID_6E2A5E3BB0D6409AABFD5CB281FC2FD8",1)</f>
        <v>=DISPIMG("ID_6E2A5E3BB0D6409AABFD5CB281FC2FD8",1)</v>
      </c>
    </row>
    <row r="373" ht="15" customHeight="1" spans="1:9">
      <c r="A373" s="17">
        <v>370</v>
      </c>
      <c r="B373" s="18" t="s">
        <v>819</v>
      </c>
      <c r="C373" s="18" t="s">
        <v>822</v>
      </c>
      <c r="D373" s="18" t="s">
        <v>823</v>
      </c>
      <c r="E373" s="19" t="s">
        <v>8</v>
      </c>
      <c r="F373" s="19">
        <v>1116</v>
      </c>
      <c r="H373">
        <v>1116</v>
      </c>
      <c r="I373" s="1"/>
    </row>
    <row r="374" spans="1:9">
      <c r="A374" s="17">
        <v>371</v>
      </c>
      <c r="B374" s="18" t="s">
        <v>819</v>
      </c>
      <c r="C374" s="18" t="s">
        <v>824</v>
      </c>
      <c r="D374" s="18" t="s">
        <v>825</v>
      </c>
      <c r="E374" s="19" t="s">
        <v>8</v>
      </c>
      <c r="F374" s="19">
        <v>1330</v>
      </c>
      <c r="H374">
        <v>1330</v>
      </c>
      <c r="I374" s="1"/>
    </row>
    <row r="375" spans="1:9">
      <c r="A375" s="17">
        <v>372</v>
      </c>
      <c r="B375" s="18" t="s">
        <v>819</v>
      </c>
      <c r="C375" s="18" t="s">
        <v>826</v>
      </c>
      <c r="D375" s="18" t="s">
        <v>827</v>
      </c>
      <c r="E375" s="19" t="s">
        <v>8</v>
      </c>
      <c r="F375" s="19">
        <v>1994</v>
      </c>
      <c r="H375">
        <v>1994</v>
      </c>
      <c r="I375" s="1"/>
    </row>
    <row r="376" spans="1:9">
      <c r="A376" s="17">
        <v>373</v>
      </c>
      <c r="B376" s="18" t="s">
        <v>819</v>
      </c>
      <c r="C376" s="18" t="s">
        <v>828</v>
      </c>
      <c r="D376" s="18" t="s">
        <v>829</v>
      </c>
      <c r="E376" s="19" t="s">
        <v>8</v>
      </c>
      <c r="F376" s="19">
        <v>2710</v>
      </c>
      <c r="H376">
        <v>2710</v>
      </c>
      <c r="I376" s="1"/>
    </row>
    <row r="377" spans="1:9">
      <c r="A377" s="17">
        <v>374</v>
      </c>
      <c r="B377" s="18" t="s">
        <v>819</v>
      </c>
      <c r="C377" s="18" t="s">
        <v>830</v>
      </c>
      <c r="D377" s="18" t="s">
        <v>831</v>
      </c>
      <c r="E377" s="19" t="s">
        <v>8</v>
      </c>
      <c r="F377" s="19">
        <v>10588</v>
      </c>
      <c r="H377">
        <f>9142+1446</f>
        <v>10588</v>
      </c>
      <c r="I377" s="1" t="s">
        <v>832</v>
      </c>
    </row>
    <row r="378" spans="1:9">
      <c r="A378" s="17">
        <v>375</v>
      </c>
      <c r="B378" s="18" t="s">
        <v>819</v>
      </c>
      <c r="C378" s="18" t="s">
        <v>833</v>
      </c>
      <c r="D378" s="18" t="s">
        <v>834</v>
      </c>
      <c r="E378" s="19" t="s">
        <v>8</v>
      </c>
      <c r="F378" s="19">
        <v>2432</v>
      </c>
      <c r="H378">
        <v>2432</v>
      </c>
      <c r="I378" s="1"/>
    </row>
    <row r="379" spans="1:9">
      <c r="A379" s="16">
        <v>376</v>
      </c>
      <c r="B379" s="14" t="s">
        <v>819</v>
      </c>
      <c r="C379" s="14" t="s">
        <v>835</v>
      </c>
      <c r="D379" s="14" t="s">
        <v>836</v>
      </c>
      <c r="E379" t="s">
        <v>8</v>
      </c>
      <c r="I379" s="1"/>
    </row>
    <row r="380" spans="1:9">
      <c r="A380" s="16">
        <v>377</v>
      </c>
      <c r="B380" s="14" t="s">
        <v>819</v>
      </c>
      <c r="C380" s="14" t="s">
        <v>837</v>
      </c>
      <c r="D380" s="14" t="s">
        <v>838</v>
      </c>
      <c r="E380" t="s">
        <v>8</v>
      </c>
      <c r="I380" s="1"/>
    </row>
    <row r="381" spans="1:9">
      <c r="A381" s="16">
        <v>378</v>
      </c>
      <c r="B381" s="14" t="s">
        <v>819</v>
      </c>
      <c r="C381" s="14" t="s">
        <v>839</v>
      </c>
      <c r="D381" s="14" t="s">
        <v>840</v>
      </c>
      <c r="E381" t="s">
        <v>8</v>
      </c>
      <c r="I381" s="1"/>
    </row>
    <row r="382" spans="1:5">
      <c r="A382" s="16">
        <v>379</v>
      </c>
      <c r="B382" s="14" t="s">
        <v>819</v>
      </c>
      <c r="C382" s="14" t="s">
        <v>841</v>
      </c>
      <c r="D382" s="14" t="s">
        <v>842</v>
      </c>
      <c r="E382" t="s">
        <v>8</v>
      </c>
    </row>
    <row r="383" spans="1:5">
      <c r="A383" s="16">
        <v>380</v>
      </c>
      <c r="B383" s="14" t="s">
        <v>819</v>
      </c>
      <c r="C383" s="14" t="s">
        <v>843</v>
      </c>
      <c r="D383" s="14" t="s">
        <v>844</v>
      </c>
      <c r="E383" t="s">
        <v>8</v>
      </c>
    </row>
    <row r="384" spans="1:5">
      <c r="A384" s="16">
        <v>381</v>
      </c>
      <c r="B384" s="14" t="s">
        <v>819</v>
      </c>
      <c r="C384" s="14" t="s">
        <v>845</v>
      </c>
      <c r="D384" s="14" t="s">
        <v>846</v>
      </c>
      <c r="E384" t="s">
        <v>8</v>
      </c>
    </row>
    <row r="385" spans="1:9">
      <c r="A385" s="16">
        <v>382</v>
      </c>
      <c r="B385" s="14" t="s">
        <v>847</v>
      </c>
      <c r="C385" s="14" t="s">
        <v>848</v>
      </c>
      <c r="D385" s="14" t="s">
        <v>849</v>
      </c>
      <c r="E385" t="s">
        <v>8</v>
      </c>
      <c r="I385" t="s">
        <v>128</v>
      </c>
    </row>
    <row r="386" spans="1:9">
      <c r="A386" s="16">
        <v>383</v>
      </c>
      <c r="B386" s="14" t="s">
        <v>847</v>
      </c>
      <c r="C386" s="14" t="s">
        <v>850</v>
      </c>
      <c r="D386" s="14" t="s">
        <v>851</v>
      </c>
      <c r="E386" t="s">
        <v>8</v>
      </c>
      <c r="I386" t="s">
        <v>128</v>
      </c>
    </row>
    <row r="387" spans="1:9">
      <c r="A387" s="16">
        <v>384</v>
      </c>
      <c r="B387" s="14" t="s">
        <v>847</v>
      </c>
      <c r="C387" s="14" t="s">
        <v>852</v>
      </c>
      <c r="D387" s="14" t="s">
        <v>853</v>
      </c>
      <c r="E387" t="s">
        <v>8</v>
      </c>
      <c r="I387" t="s">
        <v>128</v>
      </c>
    </row>
    <row r="388" spans="1:9">
      <c r="A388" s="16">
        <v>385</v>
      </c>
      <c r="B388" s="14" t="s">
        <v>847</v>
      </c>
      <c r="C388" s="14" t="s">
        <v>854</v>
      </c>
      <c r="D388" s="14" t="s">
        <v>855</v>
      </c>
      <c r="E388" t="s">
        <v>8</v>
      </c>
      <c r="I388" t="s">
        <v>128</v>
      </c>
    </row>
    <row r="389" spans="1:9">
      <c r="A389" s="16">
        <v>386</v>
      </c>
      <c r="B389" s="14" t="s">
        <v>847</v>
      </c>
      <c r="C389" s="14" t="s">
        <v>856</v>
      </c>
      <c r="D389" s="14" t="s">
        <v>857</v>
      </c>
      <c r="E389" t="s">
        <v>8</v>
      </c>
      <c r="I389" t="s">
        <v>128</v>
      </c>
    </row>
    <row r="390" spans="1:9">
      <c r="A390" s="16">
        <v>387</v>
      </c>
      <c r="B390" s="14" t="s">
        <v>847</v>
      </c>
      <c r="C390" s="14" t="s">
        <v>858</v>
      </c>
      <c r="D390" s="14" t="s">
        <v>859</v>
      </c>
      <c r="E390" t="s">
        <v>8</v>
      </c>
      <c r="I390" t="s">
        <v>128</v>
      </c>
    </row>
    <row r="391" spans="1:9">
      <c r="A391" s="16">
        <v>388</v>
      </c>
      <c r="B391" s="14" t="s">
        <v>847</v>
      </c>
      <c r="C391" s="14" t="s">
        <v>860</v>
      </c>
      <c r="D391" s="14" t="s">
        <v>861</v>
      </c>
      <c r="E391" t="s">
        <v>8</v>
      </c>
      <c r="I391" t="s">
        <v>128</v>
      </c>
    </row>
    <row r="392" spans="1:9">
      <c r="A392" s="16">
        <v>389</v>
      </c>
      <c r="B392" s="14" t="s">
        <v>847</v>
      </c>
      <c r="C392" s="14" t="s">
        <v>862</v>
      </c>
      <c r="D392" s="14" t="s">
        <v>863</v>
      </c>
      <c r="E392" t="s">
        <v>8</v>
      </c>
      <c r="I392" t="s">
        <v>128</v>
      </c>
    </row>
    <row r="393" spans="1:9">
      <c r="A393" s="16">
        <v>390</v>
      </c>
      <c r="B393" s="14" t="s">
        <v>847</v>
      </c>
      <c r="C393" s="14" t="s">
        <v>864</v>
      </c>
      <c r="D393" s="14" t="s">
        <v>865</v>
      </c>
      <c r="E393" t="s">
        <v>8</v>
      </c>
      <c r="I393" t="s">
        <v>128</v>
      </c>
    </row>
    <row r="394" spans="1:9">
      <c r="A394" s="16">
        <v>391</v>
      </c>
      <c r="B394" s="14" t="s">
        <v>847</v>
      </c>
      <c r="C394" s="14" t="s">
        <v>866</v>
      </c>
      <c r="D394" s="14" t="s">
        <v>867</v>
      </c>
      <c r="E394" t="s">
        <v>8</v>
      </c>
      <c r="I394" t="s">
        <v>128</v>
      </c>
    </row>
    <row r="395" spans="1:9">
      <c r="A395" s="16">
        <v>392</v>
      </c>
      <c r="B395" s="14" t="s">
        <v>847</v>
      </c>
      <c r="C395" s="14" t="s">
        <v>868</v>
      </c>
      <c r="D395" s="14" t="s">
        <v>869</v>
      </c>
      <c r="E395" t="s">
        <v>8</v>
      </c>
      <c r="I395" t="s">
        <v>128</v>
      </c>
    </row>
    <row r="396" spans="1:9">
      <c r="A396" s="16">
        <v>393</v>
      </c>
      <c r="B396" s="14" t="s">
        <v>847</v>
      </c>
      <c r="C396" s="14" t="s">
        <v>870</v>
      </c>
      <c r="D396" s="14" t="s">
        <v>871</v>
      </c>
      <c r="E396" t="s">
        <v>8</v>
      </c>
      <c r="I396" t="s">
        <v>128</v>
      </c>
    </row>
    <row r="397" ht="16" customHeight="1" spans="1:10">
      <c r="A397" s="16">
        <v>394</v>
      </c>
      <c r="B397" s="14" t="s">
        <v>872</v>
      </c>
      <c r="C397" s="14" t="s">
        <v>873</v>
      </c>
      <c r="D397" s="14" t="s">
        <v>874</v>
      </c>
      <c r="E397" t="s">
        <v>8</v>
      </c>
      <c r="F397" s="14"/>
      <c r="G397" s="14"/>
      <c r="H397" s="14"/>
      <c r="I397" s="14" t="str">
        <f>_xlfn.DISPIMG("ID_D3B36FCD004D4C559BAF20198D5A0B2A",1)</f>
        <v>=DISPIMG("ID_D3B36FCD004D4C559BAF20198D5A0B2A",1)</v>
      </c>
      <c r="J397" s="14"/>
    </row>
    <row r="398" spans="1:8">
      <c r="A398" s="17">
        <v>395</v>
      </c>
      <c r="B398" s="18" t="s">
        <v>872</v>
      </c>
      <c r="C398" s="18" t="s">
        <v>875</v>
      </c>
      <c r="D398" s="18" t="s">
        <v>876</v>
      </c>
      <c r="E398" s="19" t="s">
        <v>8</v>
      </c>
      <c r="F398" s="19">
        <v>3640</v>
      </c>
      <c r="H398">
        <v>3640</v>
      </c>
    </row>
    <row r="399" spans="1:8">
      <c r="A399" s="17">
        <v>396</v>
      </c>
      <c r="B399" s="18" t="s">
        <v>872</v>
      </c>
      <c r="C399" s="18" t="s">
        <v>877</v>
      </c>
      <c r="D399" s="18" t="s">
        <v>878</v>
      </c>
      <c r="E399" s="19" t="s">
        <v>8</v>
      </c>
      <c r="F399" s="19">
        <v>2107</v>
      </c>
      <c r="H399">
        <v>2107</v>
      </c>
    </row>
    <row r="400" spans="1:8">
      <c r="A400" s="17">
        <v>397</v>
      </c>
      <c r="B400" s="18" t="s">
        <v>872</v>
      </c>
      <c r="C400" s="18" t="s">
        <v>879</v>
      </c>
      <c r="D400" s="18" t="s">
        <v>880</v>
      </c>
      <c r="E400" s="19" t="s">
        <v>8</v>
      </c>
      <c r="F400" s="19">
        <v>617</v>
      </c>
      <c r="H400">
        <v>617</v>
      </c>
    </row>
    <row r="401" spans="1:8">
      <c r="A401" s="17">
        <v>398</v>
      </c>
      <c r="B401" s="18" t="s">
        <v>872</v>
      </c>
      <c r="C401" s="18" t="s">
        <v>881</v>
      </c>
      <c r="D401" s="18" t="s">
        <v>882</v>
      </c>
      <c r="E401" s="19" t="s">
        <v>8</v>
      </c>
      <c r="F401" s="19">
        <v>4630</v>
      </c>
      <c r="H401">
        <v>4630</v>
      </c>
    </row>
    <row r="402" customHeight="1" spans="1:13">
      <c r="A402" s="16">
        <v>399</v>
      </c>
      <c r="B402" s="14" t="s">
        <v>883</v>
      </c>
      <c r="C402" s="14" t="s">
        <v>884</v>
      </c>
      <c r="D402" s="14" t="s">
        <v>885</v>
      </c>
      <c r="E402" t="s">
        <v>8</v>
      </c>
      <c r="G402" s="12">
        <v>0</v>
      </c>
      <c r="I402" t="str">
        <f>_xlfn.DISPIMG("ID_69EE4021DF744EC29BEE3FB0049F2B2F",1)</f>
        <v>=DISPIMG("ID_69EE4021DF744EC29BEE3FB0049F2B2F",1)</v>
      </c>
      <c r="J402" t="s">
        <v>883</v>
      </c>
      <c r="K402" t="s">
        <v>886</v>
      </c>
      <c r="L402" t="s">
        <v>883</v>
      </c>
      <c r="M402">
        <v>5940</v>
      </c>
    </row>
    <row r="403" spans="1:8">
      <c r="A403" s="17">
        <v>400</v>
      </c>
      <c r="B403" s="18" t="s">
        <v>883</v>
      </c>
      <c r="C403" s="18" t="s">
        <v>887</v>
      </c>
      <c r="D403" s="18" t="s">
        <v>888</v>
      </c>
      <c r="E403" s="19" t="s">
        <v>8</v>
      </c>
      <c r="F403" s="19">
        <v>972</v>
      </c>
      <c r="G403" s="12">
        <v>628</v>
      </c>
      <c r="H403">
        <v>972</v>
      </c>
    </row>
    <row r="404" spans="1:8">
      <c r="A404" s="17">
        <v>401</v>
      </c>
      <c r="B404" s="18" t="s">
        <v>883</v>
      </c>
      <c r="C404" s="18" t="s">
        <v>889</v>
      </c>
      <c r="D404" s="18" t="s">
        <v>890</v>
      </c>
      <c r="E404" s="19" t="s">
        <v>8</v>
      </c>
      <c r="F404" s="19">
        <v>6914</v>
      </c>
      <c r="G404" s="12">
        <v>609</v>
      </c>
      <c r="H404">
        <v>6914</v>
      </c>
    </row>
    <row r="405" spans="1:8">
      <c r="A405" s="17">
        <v>402</v>
      </c>
      <c r="B405" s="18" t="s">
        <v>883</v>
      </c>
      <c r="C405" s="18" t="s">
        <v>891</v>
      </c>
      <c r="D405" s="18" t="s">
        <v>892</v>
      </c>
      <c r="E405" s="19" t="s">
        <v>8</v>
      </c>
      <c r="F405" s="19">
        <v>480</v>
      </c>
      <c r="G405" s="12">
        <v>0</v>
      </c>
      <c r="H405">
        <v>480</v>
      </c>
    </row>
    <row r="406" spans="1:8">
      <c r="A406" s="17">
        <v>403</v>
      </c>
      <c r="B406" s="18" t="s">
        <v>883</v>
      </c>
      <c r="C406" s="18" t="s">
        <v>893</v>
      </c>
      <c r="D406" s="18" t="s">
        <v>894</v>
      </c>
      <c r="E406" s="19" t="s">
        <v>8</v>
      </c>
      <c r="F406" s="19">
        <v>1203</v>
      </c>
      <c r="G406" s="12">
        <v>464</v>
      </c>
      <c r="H406">
        <v>1203</v>
      </c>
    </row>
    <row r="407" spans="1:8">
      <c r="A407" s="17">
        <v>404</v>
      </c>
      <c r="B407" s="18" t="s">
        <v>883</v>
      </c>
      <c r="C407" s="18" t="s">
        <v>895</v>
      </c>
      <c r="D407" s="18" t="s">
        <v>896</v>
      </c>
      <c r="E407" s="19" t="s">
        <v>8</v>
      </c>
      <c r="F407" s="19">
        <v>1673</v>
      </c>
      <c r="G407" s="12">
        <v>0</v>
      </c>
      <c r="H407">
        <v>1673</v>
      </c>
    </row>
    <row r="408" spans="1:8">
      <c r="A408" s="17">
        <v>405</v>
      </c>
      <c r="B408" s="18" t="s">
        <v>883</v>
      </c>
      <c r="C408" s="18" t="s">
        <v>897</v>
      </c>
      <c r="D408" s="18" t="s">
        <v>898</v>
      </c>
      <c r="E408" s="19" t="s">
        <v>8</v>
      </c>
      <c r="F408" s="19">
        <v>636</v>
      </c>
      <c r="G408" s="12">
        <v>72</v>
      </c>
      <c r="H408">
        <v>636</v>
      </c>
    </row>
    <row r="409" spans="1:8">
      <c r="A409" s="17">
        <v>406</v>
      </c>
      <c r="B409" s="18" t="s">
        <v>883</v>
      </c>
      <c r="C409" s="18" t="s">
        <v>899</v>
      </c>
      <c r="D409" s="18" t="s">
        <v>900</v>
      </c>
      <c r="E409" s="19" t="s">
        <v>8</v>
      </c>
      <c r="F409" s="27" t="s">
        <v>21</v>
      </c>
      <c r="G409" s="12">
        <v>0</v>
      </c>
      <c r="H409" s="28" t="s">
        <v>21</v>
      </c>
    </row>
    <row r="410" spans="1:8">
      <c r="A410" s="17">
        <v>407</v>
      </c>
      <c r="B410" s="18" t="s">
        <v>883</v>
      </c>
      <c r="C410" s="18" t="s">
        <v>901</v>
      </c>
      <c r="D410" s="18" t="s">
        <v>902</v>
      </c>
      <c r="E410" s="19" t="s">
        <v>8</v>
      </c>
      <c r="F410" s="19">
        <v>93</v>
      </c>
      <c r="G410" s="12">
        <v>0</v>
      </c>
      <c r="H410">
        <v>93</v>
      </c>
    </row>
    <row r="411" ht="15" customHeight="1" spans="1:10">
      <c r="A411" s="16">
        <v>408</v>
      </c>
      <c r="B411" s="14" t="s">
        <v>903</v>
      </c>
      <c r="C411" s="14" t="s">
        <v>904</v>
      </c>
      <c r="D411" s="14" t="s">
        <v>905</v>
      </c>
      <c r="E411" t="s">
        <v>8</v>
      </c>
      <c r="I411" s="14" t="str">
        <f>_xlfn.DISPIMG("ID_03D926BD72BB4A1B9423CEE36CCA86F8",1)</f>
        <v>=DISPIMG("ID_03D926BD72BB4A1B9423CEE36CCA86F8",1)</v>
      </c>
      <c r="J411" s="14"/>
    </row>
    <row r="412" spans="1:9">
      <c r="A412" s="17">
        <v>409</v>
      </c>
      <c r="B412" s="18" t="s">
        <v>903</v>
      </c>
      <c r="C412" s="18" t="s">
        <v>906</v>
      </c>
      <c r="D412" s="18" t="s">
        <v>907</v>
      </c>
      <c r="E412" s="19" t="s">
        <v>8</v>
      </c>
      <c r="F412" s="19">
        <v>404</v>
      </c>
      <c r="H412">
        <v>404</v>
      </c>
      <c r="I412" s="1"/>
    </row>
    <row r="413" spans="1:9">
      <c r="A413" s="17">
        <v>410</v>
      </c>
      <c r="B413" s="18" t="s">
        <v>903</v>
      </c>
      <c r="C413" s="18" t="s">
        <v>908</v>
      </c>
      <c r="D413" s="18" t="s">
        <v>909</v>
      </c>
      <c r="E413" s="19" t="s">
        <v>8</v>
      </c>
      <c r="F413" s="19">
        <v>403</v>
      </c>
      <c r="H413">
        <v>403</v>
      </c>
      <c r="I413" s="1"/>
    </row>
    <row r="414" spans="1:9">
      <c r="A414" s="17">
        <v>411</v>
      </c>
      <c r="B414" s="18" t="s">
        <v>903</v>
      </c>
      <c r="C414" s="18" t="s">
        <v>910</v>
      </c>
      <c r="D414" s="18" t="s">
        <v>911</v>
      </c>
      <c r="E414" s="19" t="s">
        <v>8</v>
      </c>
      <c r="F414" s="19">
        <v>2189</v>
      </c>
      <c r="H414">
        <v>2189</v>
      </c>
      <c r="I414" s="1"/>
    </row>
    <row r="415" spans="1:9">
      <c r="A415" s="17">
        <v>412</v>
      </c>
      <c r="B415" s="18" t="s">
        <v>903</v>
      </c>
      <c r="C415" s="18" t="s">
        <v>912</v>
      </c>
      <c r="D415" s="18" t="s">
        <v>913</v>
      </c>
      <c r="E415" s="19" t="s">
        <v>8</v>
      </c>
      <c r="F415" s="19">
        <v>5475</v>
      </c>
      <c r="H415">
        <v>5475</v>
      </c>
      <c r="I415" s="1"/>
    </row>
    <row r="416" spans="1:9">
      <c r="A416" s="17">
        <v>413</v>
      </c>
      <c r="B416" s="18" t="s">
        <v>903</v>
      </c>
      <c r="C416" s="18" t="s">
        <v>914</v>
      </c>
      <c r="D416" s="18" t="s">
        <v>915</v>
      </c>
      <c r="E416" s="19" t="s">
        <v>8</v>
      </c>
      <c r="F416" s="19">
        <v>2758</v>
      </c>
      <c r="H416">
        <v>2758</v>
      </c>
      <c r="I416" s="1" t="s">
        <v>916</v>
      </c>
    </row>
    <row r="417" spans="1:9">
      <c r="A417" s="17">
        <v>414</v>
      </c>
      <c r="B417" s="18" t="s">
        <v>903</v>
      </c>
      <c r="C417" s="18" t="s">
        <v>917</v>
      </c>
      <c r="D417" s="18" t="s">
        <v>918</v>
      </c>
      <c r="E417" s="19" t="s">
        <v>8</v>
      </c>
      <c r="F417" s="27" t="s">
        <v>21</v>
      </c>
      <c r="H417" s="28" t="s">
        <v>21</v>
      </c>
      <c r="I417" s="1"/>
    </row>
    <row r="418" spans="1:9">
      <c r="A418" s="17">
        <v>415</v>
      </c>
      <c r="B418" s="18" t="s">
        <v>903</v>
      </c>
      <c r="C418" s="18" t="s">
        <v>877</v>
      </c>
      <c r="D418" s="18" t="s">
        <v>919</v>
      </c>
      <c r="E418" s="19" t="s">
        <v>8</v>
      </c>
      <c r="F418" s="19">
        <v>1384</v>
      </c>
      <c r="H418">
        <v>1384</v>
      </c>
      <c r="I418" s="1"/>
    </row>
    <row r="419" spans="1:9">
      <c r="A419" s="17">
        <v>416</v>
      </c>
      <c r="B419" s="18" t="s">
        <v>903</v>
      </c>
      <c r="C419" s="18" t="s">
        <v>920</v>
      </c>
      <c r="D419" s="18" t="s">
        <v>921</v>
      </c>
      <c r="E419" s="19" t="s">
        <v>8</v>
      </c>
      <c r="F419" s="19">
        <v>1483</v>
      </c>
      <c r="H419">
        <v>1483</v>
      </c>
      <c r="I419" s="1"/>
    </row>
    <row r="420" spans="1:9">
      <c r="A420" s="17">
        <v>417</v>
      </c>
      <c r="B420" s="18" t="s">
        <v>903</v>
      </c>
      <c r="C420" s="18" t="s">
        <v>922</v>
      </c>
      <c r="D420" s="18" t="s">
        <v>923</v>
      </c>
      <c r="E420" s="19" t="s">
        <v>8</v>
      </c>
      <c r="F420" s="27" t="s">
        <v>21</v>
      </c>
      <c r="H420" s="28" t="s">
        <v>21</v>
      </c>
      <c r="I420" s="1"/>
    </row>
    <row r="421" ht="18" customHeight="1" spans="1:10">
      <c r="A421" s="16">
        <v>418</v>
      </c>
      <c r="B421" s="14" t="s">
        <v>924</v>
      </c>
      <c r="C421" s="14" t="s">
        <v>925</v>
      </c>
      <c r="D421" s="14" t="s">
        <v>926</v>
      </c>
      <c r="E421" t="s">
        <v>8</v>
      </c>
      <c r="F421" s="14"/>
      <c r="G421" s="14"/>
      <c r="H421" s="14"/>
      <c r="I421" s="14" t="str">
        <f>_xlfn.DISPIMG("ID_E617E5AE08654D02A48D6099BBBA6233",1)</f>
        <v>=DISPIMG("ID_E617E5AE08654D02A48D6099BBBA6233",1)</v>
      </c>
      <c r="J421" s="14"/>
    </row>
    <row r="422" spans="1:8">
      <c r="A422" s="17">
        <v>419</v>
      </c>
      <c r="B422" s="18" t="s">
        <v>924</v>
      </c>
      <c r="C422" s="18" t="s">
        <v>927</v>
      </c>
      <c r="D422" s="18" t="s">
        <v>928</v>
      </c>
      <c r="E422" s="19" t="s">
        <v>8</v>
      </c>
      <c r="F422" s="19">
        <v>5078</v>
      </c>
      <c r="H422">
        <v>5078</v>
      </c>
    </row>
    <row r="423" spans="1:8">
      <c r="A423" s="17">
        <v>420</v>
      </c>
      <c r="B423" s="18" t="s">
        <v>924</v>
      </c>
      <c r="C423" s="18" t="s">
        <v>929</v>
      </c>
      <c r="D423" s="18" t="s">
        <v>930</v>
      </c>
      <c r="E423" s="19" t="s">
        <v>8</v>
      </c>
      <c r="F423" s="19">
        <v>2916</v>
      </c>
      <c r="H423">
        <v>2916</v>
      </c>
    </row>
    <row r="424" spans="1:8">
      <c r="A424" s="17">
        <v>421</v>
      </c>
      <c r="B424" s="18" t="s">
        <v>924</v>
      </c>
      <c r="C424" s="18" t="s">
        <v>931</v>
      </c>
      <c r="D424" s="18" t="s">
        <v>932</v>
      </c>
      <c r="E424" s="19" t="s">
        <v>8</v>
      </c>
      <c r="F424" s="19">
        <v>1528</v>
      </c>
      <c r="H424">
        <v>1528</v>
      </c>
    </row>
    <row r="425" spans="1:8">
      <c r="A425" s="17">
        <v>422</v>
      </c>
      <c r="B425" s="18" t="s">
        <v>924</v>
      </c>
      <c r="C425" s="18" t="s">
        <v>933</v>
      </c>
      <c r="D425" s="18" t="s">
        <v>934</v>
      </c>
      <c r="E425" s="19" t="s">
        <v>8</v>
      </c>
      <c r="F425" s="19">
        <v>2730</v>
      </c>
      <c r="H425">
        <v>2730</v>
      </c>
    </row>
    <row r="426" spans="1:8">
      <c r="A426" s="17">
        <v>423</v>
      </c>
      <c r="B426" s="18" t="s">
        <v>924</v>
      </c>
      <c r="C426" s="18" t="s">
        <v>935</v>
      </c>
      <c r="D426" s="18" t="s">
        <v>936</v>
      </c>
      <c r="E426" s="19" t="s">
        <v>8</v>
      </c>
      <c r="F426" s="19">
        <v>557</v>
      </c>
      <c r="H426">
        <v>557</v>
      </c>
    </row>
    <row r="427" spans="1:8">
      <c r="A427" s="17">
        <v>424</v>
      </c>
      <c r="B427" s="18" t="s">
        <v>924</v>
      </c>
      <c r="C427" s="18" t="s">
        <v>937</v>
      </c>
      <c r="D427" s="18" t="s">
        <v>938</v>
      </c>
      <c r="E427" s="19" t="s">
        <v>8</v>
      </c>
      <c r="F427" s="19">
        <v>2397</v>
      </c>
      <c r="H427">
        <v>2397</v>
      </c>
    </row>
    <row r="428" spans="1:8">
      <c r="A428" s="17">
        <v>425</v>
      </c>
      <c r="B428" s="18" t="s">
        <v>924</v>
      </c>
      <c r="C428" s="18" t="s">
        <v>939</v>
      </c>
      <c r="D428" s="18" t="s">
        <v>940</v>
      </c>
      <c r="E428" s="19" t="s">
        <v>8</v>
      </c>
      <c r="F428" s="19">
        <v>392</v>
      </c>
      <c r="H428">
        <v>392</v>
      </c>
    </row>
    <row r="429" spans="1:8">
      <c r="A429" s="17">
        <v>426</v>
      </c>
      <c r="B429" s="18" t="s">
        <v>924</v>
      </c>
      <c r="C429" s="18" t="s">
        <v>941</v>
      </c>
      <c r="D429" s="18" t="s">
        <v>942</v>
      </c>
      <c r="E429" s="19" t="s">
        <v>8</v>
      </c>
      <c r="F429" s="19">
        <v>282</v>
      </c>
      <c r="H429">
        <v>282</v>
      </c>
    </row>
    <row r="430" spans="1:8">
      <c r="A430" s="17">
        <v>427</v>
      </c>
      <c r="B430" s="18" t="s">
        <v>924</v>
      </c>
      <c r="C430" s="18" t="s">
        <v>943</v>
      </c>
      <c r="D430" s="18" t="s">
        <v>944</v>
      </c>
      <c r="E430" s="19" t="s">
        <v>8</v>
      </c>
      <c r="F430" s="19">
        <v>293</v>
      </c>
      <c r="H430">
        <v>293</v>
      </c>
    </row>
    <row r="431" spans="1:8">
      <c r="A431" s="17">
        <v>428</v>
      </c>
      <c r="B431" s="18" t="s">
        <v>924</v>
      </c>
      <c r="C431" s="18" t="s">
        <v>945</v>
      </c>
      <c r="D431" s="18" t="s">
        <v>946</v>
      </c>
      <c r="E431" s="19" t="s">
        <v>8</v>
      </c>
      <c r="F431" s="19">
        <v>1554</v>
      </c>
      <c r="H431">
        <v>1554</v>
      </c>
    </row>
    <row r="432" spans="1:8">
      <c r="A432" s="17">
        <v>429</v>
      </c>
      <c r="B432" s="18" t="s">
        <v>924</v>
      </c>
      <c r="C432" s="18" t="s">
        <v>947</v>
      </c>
      <c r="D432" s="18" t="s">
        <v>948</v>
      </c>
      <c r="E432" s="19" t="s">
        <v>8</v>
      </c>
      <c r="F432" s="19">
        <v>2728</v>
      </c>
      <c r="H432">
        <v>2728</v>
      </c>
    </row>
    <row r="433" spans="1:8">
      <c r="A433" s="17">
        <v>430</v>
      </c>
      <c r="B433" s="18" t="s">
        <v>924</v>
      </c>
      <c r="C433" s="18" t="s">
        <v>949</v>
      </c>
      <c r="D433" s="18" t="s">
        <v>950</v>
      </c>
      <c r="E433" s="19" t="s">
        <v>8</v>
      </c>
      <c r="F433" s="19">
        <v>817</v>
      </c>
      <c r="H433">
        <v>817</v>
      </c>
    </row>
    <row r="434" ht="15" customHeight="1" spans="1:9">
      <c r="A434" s="16">
        <v>431</v>
      </c>
      <c r="B434" s="14" t="s">
        <v>951</v>
      </c>
      <c r="C434" s="14" t="s">
        <v>952</v>
      </c>
      <c r="D434" s="14" t="s">
        <v>953</v>
      </c>
      <c r="E434" t="s">
        <v>8</v>
      </c>
      <c r="I434" t="str">
        <f>_xlfn.DISPIMG("ID_25D658FB5DB04509985CB4AB50C24C02",1)</f>
        <v>=DISPIMG("ID_25D658FB5DB04509985CB4AB50C24C02",1)</v>
      </c>
    </row>
    <row r="435" spans="1:8">
      <c r="A435" s="17">
        <v>432</v>
      </c>
      <c r="B435" s="18" t="s">
        <v>951</v>
      </c>
      <c r="C435" s="18" t="s">
        <v>954</v>
      </c>
      <c r="D435" s="18" t="s">
        <v>955</v>
      </c>
      <c r="E435" s="19" t="s">
        <v>8</v>
      </c>
      <c r="F435" s="19">
        <v>5643</v>
      </c>
      <c r="H435">
        <v>5643</v>
      </c>
    </row>
    <row r="436" spans="1:8">
      <c r="A436" s="17">
        <v>433</v>
      </c>
      <c r="B436" s="18" t="s">
        <v>951</v>
      </c>
      <c r="C436" s="18" t="s">
        <v>956</v>
      </c>
      <c r="D436" s="18" t="s">
        <v>957</v>
      </c>
      <c r="E436" s="19" t="s">
        <v>8</v>
      </c>
      <c r="F436" s="19">
        <v>2776</v>
      </c>
      <c r="H436">
        <v>2776</v>
      </c>
    </row>
    <row r="437" spans="1:5">
      <c r="A437" s="16">
        <v>434</v>
      </c>
      <c r="B437" s="14" t="s">
        <v>951</v>
      </c>
      <c r="C437" s="14" t="s">
        <v>958</v>
      </c>
      <c r="D437" s="14" t="s">
        <v>959</v>
      </c>
      <c r="E437" t="s">
        <v>8</v>
      </c>
    </row>
    <row r="438" spans="1:8">
      <c r="A438" s="17">
        <v>435</v>
      </c>
      <c r="B438" s="18" t="s">
        <v>951</v>
      </c>
      <c r="C438" s="18" t="s">
        <v>960</v>
      </c>
      <c r="D438" s="18" t="s">
        <v>961</v>
      </c>
      <c r="E438" s="19" t="s">
        <v>8</v>
      </c>
      <c r="F438" s="19">
        <v>3052</v>
      </c>
      <c r="H438">
        <v>3052</v>
      </c>
    </row>
    <row r="439" spans="1:8">
      <c r="A439" s="17">
        <v>436</v>
      </c>
      <c r="B439" s="18" t="s">
        <v>951</v>
      </c>
      <c r="C439" s="18" t="s">
        <v>962</v>
      </c>
      <c r="D439" s="18" t="s">
        <v>963</v>
      </c>
      <c r="E439" s="19" t="s">
        <v>8</v>
      </c>
      <c r="F439" s="19">
        <v>3069</v>
      </c>
      <c r="H439">
        <v>3069</v>
      </c>
    </row>
    <row r="440" ht="16" customHeight="1" spans="1:10">
      <c r="A440" s="16">
        <v>437</v>
      </c>
      <c r="B440" s="14" t="s">
        <v>964</v>
      </c>
      <c r="C440" s="14" t="s">
        <v>965</v>
      </c>
      <c r="D440" s="14" t="s">
        <v>966</v>
      </c>
      <c r="E440" t="s">
        <v>8</v>
      </c>
      <c r="I440" s="14" t="str">
        <f>_xlfn.DISPIMG("ID_2F8E33A667B64985B24F7E210C3851DC",1)</f>
        <v>=DISPIMG("ID_2F8E33A667B64985B24F7E210C3851DC",1)</v>
      </c>
      <c r="J440" s="14"/>
    </row>
    <row r="441" spans="1:9">
      <c r="A441" s="17">
        <v>438</v>
      </c>
      <c r="B441" s="18" t="s">
        <v>964</v>
      </c>
      <c r="C441" s="18" t="s">
        <v>967</v>
      </c>
      <c r="D441" s="18" t="s">
        <v>968</v>
      </c>
      <c r="E441" s="19" t="s">
        <v>8</v>
      </c>
      <c r="F441" s="19">
        <v>3871</v>
      </c>
      <c r="H441">
        <v>3871</v>
      </c>
      <c r="I441" s="1"/>
    </row>
    <row r="442" spans="1:9">
      <c r="A442" s="17">
        <v>439</v>
      </c>
      <c r="B442" s="18" t="s">
        <v>964</v>
      </c>
      <c r="C442" s="18" t="s">
        <v>969</v>
      </c>
      <c r="D442" s="18" t="s">
        <v>970</v>
      </c>
      <c r="E442" s="19" t="s">
        <v>8</v>
      </c>
      <c r="F442" s="19">
        <v>4413</v>
      </c>
      <c r="H442">
        <f>2184+2229</f>
        <v>4413</v>
      </c>
      <c r="I442" s="1" t="s">
        <v>971</v>
      </c>
    </row>
    <row r="443" spans="1:9">
      <c r="A443" s="17">
        <v>440</v>
      </c>
      <c r="B443" s="18" t="s">
        <v>964</v>
      </c>
      <c r="C443" s="18" t="s">
        <v>972</v>
      </c>
      <c r="D443" s="18" t="s">
        <v>973</v>
      </c>
      <c r="E443" s="19" t="s">
        <v>8</v>
      </c>
      <c r="F443" s="19">
        <v>1785</v>
      </c>
      <c r="H443">
        <v>1785</v>
      </c>
      <c r="I443" s="1"/>
    </row>
    <row r="444" spans="1:9">
      <c r="A444" s="17">
        <v>441</v>
      </c>
      <c r="B444" s="18" t="s">
        <v>964</v>
      </c>
      <c r="C444" s="18" t="s">
        <v>974</v>
      </c>
      <c r="D444" s="18" t="s">
        <v>975</v>
      </c>
      <c r="E444" s="19" t="s">
        <v>8</v>
      </c>
      <c r="F444" s="19">
        <v>3156</v>
      </c>
      <c r="H444">
        <f>2390+766</f>
        <v>3156</v>
      </c>
      <c r="I444" s="1" t="s">
        <v>976</v>
      </c>
    </row>
    <row r="445" spans="1:9">
      <c r="A445" s="16">
        <v>442</v>
      </c>
      <c r="B445" s="14" t="s">
        <v>964</v>
      </c>
      <c r="C445" s="14" t="s">
        <v>977</v>
      </c>
      <c r="D445" s="14" t="s">
        <v>978</v>
      </c>
      <c r="E445" t="s">
        <v>8</v>
      </c>
      <c r="I445" s="1"/>
    </row>
    <row r="446" spans="1:9">
      <c r="A446" s="16">
        <v>443</v>
      </c>
      <c r="B446" s="14" t="s">
        <v>964</v>
      </c>
      <c r="C446" s="14" t="s">
        <v>979</v>
      </c>
      <c r="D446" s="14" t="s">
        <v>980</v>
      </c>
      <c r="E446" t="s">
        <v>8</v>
      </c>
      <c r="I446" s="1"/>
    </row>
    <row r="447" spans="1:9">
      <c r="A447" s="16">
        <v>444</v>
      </c>
      <c r="B447" s="14" t="s">
        <v>964</v>
      </c>
      <c r="C447" s="14" t="s">
        <v>981</v>
      </c>
      <c r="D447" s="14" t="s">
        <v>982</v>
      </c>
      <c r="E447" t="s">
        <v>8</v>
      </c>
      <c r="I447" s="1"/>
    </row>
    <row r="448" spans="1:9">
      <c r="A448" s="16">
        <v>445</v>
      </c>
      <c r="B448" s="14" t="s">
        <v>964</v>
      </c>
      <c r="C448" s="14" t="s">
        <v>983</v>
      </c>
      <c r="D448" s="14" t="s">
        <v>984</v>
      </c>
      <c r="E448" t="s">
        <v>8</v>
      </c>
      <c r="I448" s="1"/>
    </row>
    <row r="449" spans="1:9">
      <c r="A449" s="16">
        <v>446</v>
      </c>
      <c r="B449" s="14" t="s">
        <v>964</v>
      </c>
      <c r="C449" s="14" t="s">
        <v>985</v>
      </c>
      <c r="D449" s="14" t="s">
        <v>986</v>
      </c>
      <c r="E449" t="s">
        <v>8</v>
      </c>
      <c r="I449" s="1"/>
    </row>
    <row r="450" spans="1:9">
      <c r="A450" s="16">
        <v>447</v>
      </c>
      <c r="B450" s="14" t="s">
        <v>964</v>
      </c>
      <c r="C450" s="14" t="s">
        <v>987</v>
      </c>
      <c r="D450" s="14" t="s">
        <v>988</v>
      </c>
      <c r="E450" t="s">
        <v>8</v>
      </c>
      <c r="I450" s="1"/>
    </row>
    <row r="451" spans="1:9">
      <c r="A451" s="16">
        <v>448</v>
      </c>
      <c r="B451" s="14" t="s">
        <v>964</v>
      </c>
      <c r="C451" s="14" t="s">
        <v>989</v>
      </c>
      <c r="D451" s="14" t="s">
        <v>990</v>
      </c>
      <c r="E451" t="s">
        <v>8</v>
      </c>
      <c r="I451" s="1"/>
    </row>
    <row r="452" ht="15" customHeight="1" spans="1:10">
      <c r="A452" s="16">
        <v>449</v>
      </c>
      <c r="B452" s="14" t="s">
        <v>991</v>
      </c>
      <c r="C452" s="14" t="s">
        <v>992</v>
      </c>
      <c r="D452" s="14" t="s">
        <v>993</v>
      </c>
      <c r="E452" t="s">
        <v>8</v>
      </c>
      <c r="F452" s="14"/>
      <c r="G452" s="14"/>
      <c r="H452" s="14"/>
      <c r="I452" s="14" t="str">
        <f>_xlfn.DISPIMG("ID_C4E384669EE542B2885547EB1FF130AB",1)</f>
        <v>=DISPIMG("ID_C4E384669EE542B2885547EB1FF130AB",1)</v>
      </c>
      <c r="J452" s="14"/>
    </row>
    <row r="453" spans="1:9">
      <c r="A453" s="17">
        <v>450</v>
      </c>
      <c r="B453" s="18" t="s">
        <v>991</v>
      </c>
      <c r="C453" s="18" t="s">
        <v>994</v>
      </c>
      <c r="D453" s="18" t="s">
        <v>995</v>
      </c>
      <c r="E453" s="19" t="s">
        <v>8</v>
      </c>
      <c r="F453" s="19">
        <f>5311+972</f>
        <v>6283</v>
      </c>
      <c r="H453">
        <f>5311+972</f>
        <v>6283</v>
      </c>
      <c r="I453" s="1" t="s">
        <v>996</v>
      </c>
    </row>
    <row r="454" spans="1:8">
      <c r="A454" s="17">
        <v>451</v>
      </c>
      <c r="B454" s="18" t="s">
        <v>991</v>
      </c>
      <c r="C454" s="18" t="s">
        <v>997</v>
      </c>
      <c r="D454" s="18" t="s">
        <v>998</v>
      </c>
      <c r="E454" s="19" t="s">
        <v>8</v>
      </c>
      <c r="F454" s="19">
        <v>2416</v>
      </c>
      <c r="H454">
        <v>2416</v>
      </c>
    </row>
    <row r="455" spans="1:8">
      <c r="A455" s="17">
        <v>452</v>
      </c>
      <c r="B455" s="18" t="s">
        <v>991</v>
      </c>
      <c r="C455" s="18" t="s">
        <v>999</v>
      </c>
      <c r="D455" s="18" t="s">
        <v>1000</v>
      </c>
      <c r="E455" s="19" t="s">
        <v>8</v>
      </c>
      <c r="F455" s="19">
        <v>4534</v>
      </c>
      <c r="H455">
        <v>4534</v>
      </c>
    </row>
    <row r="456" spans="1:9">
      <c r="A456" s="16">
        <v>453</v>
      </c>
      <c r="B456" s="14" t="s">
        <v>1001</v>
      </c>
      <c r="C456" s="14" t="s">
        <v>1002</v>
      </c>
      <c r="D456" s="14" t="s">
        <v>1003</v>
      </c>
      <c r="E456" t="s">
        <v>8</v>
      </c>
      <c r="I456" t="s">
        <v>128</v>
      </c>
    </row>
    <row r="457" spans="1:9">
      <c r="A457" s="16">
        <v>454</v>
      </c>
      <c r="B457" s="14" t="s">
        <v>1001</v>
      </c>
      <c r="C457" s="14" t="s">
        <v>1004</v>
      </c>
      <c r="D457" s="14" t="s">
        <v>1005</v>
      </c>
      <c r="E457" t="s">
        <v>8</v>
      </c>
      <c r="I457" t="s">
        <v>128</v>
      </c>
    </row>
    <row r="458" spans="1:9">
      <c r="A458" s="16">
        <v>455</v>
      </c>
      <c r="B458" s="14" t="s">
        <v>1001</v>
      </c>
      <c r="C458" s="14" t="s">
        <v>1006</v>
      </c>
      <c r="D458" s="14" t="s">
        <v>1007</v>
      </c>
      <c r="E458" t="s">
        <v>8</v>
      </c>
      <c r="I458" t="s">
        <v>128</v>
      </c>
    </row>
    <row r="459" spans="1:9">
      <c r="A459" s="16">
        <v>456</v>
      </c>
      <c r="B459" s="14" t="s">
        <v>1001</v>
      </c>
      <c r="C459" s="14" t="s">
        <v>1008</v>
      </c>
      <c r="D459" s="14" t="s">
        <v>1009</v>
      </c>
      <c r="E459" t="s">
        <v>8</v>
      </c>
      <c r="I459" t="s">
        <v>128</v>
      </c>
    </row>
    <row r="460" spans="1:9">
      <c r="A460" s="16">
        <v>457</v>
      </c>
      <c r="B460" s="14" t="s">
        <v>1001</v>
      </c>
      <c r="C460" s="14" t="s">
        <v>1010</v>
      </c>
      <c r="D460" s="14" t="s">
        <v>1011</v>
      </c>
      <c r="E460" t="s">
        <v>8</v>
      </c>
      <c r="I460" t="s">
        <v>128</v>
      </c>
    </row>
    <row r="461" spans="1:9">
      <c r="A461" s="16">
        <v>458</v>
      </c>
      <c r="B461" s="14" t="s">
        <v>1001</v>
      </c>
      <c r="C461" s="14" t="s">
        <v>1012</v>
      </c>
      <c r="D461" s="14" t="s">
        <v>1013</v>
      </c>
      <c r="E461" t="s">
        <v>8</v>
      </c>
      <c r="I461" t="s">
        <v>128</v>
      </c>
    </row>
    <row r="462" spans="1:9">
      <c r="A462" s="16">
        <v>459</v>
      </c>
      <c r="B462" s="14" t="s">
        <v>1001</v>
      </c>
      <c r="C462" s="14" t="s">
        <v>1014</v>
      </c>
      <c r="D462" s="14" t="s">
        <v>1015</v>
      </c>
      <c r="E462" t="s">
        <v>8</v>
      </c>
      <c r="I462" t="s">
        <v>128</v>
      </c>
    </row>
    <row r="463" spans="1:9">
      <c r="A463" s="16">
        <v>460</v>
      </c>
      <c r="B463" s="14" t="s">
        <v>1001</v>
      </c>
      <c r="C463" s="14" t="s">
        <v>1016</v>
      </c>
      <c r="D463" s="14" t="s">
        <v>1017</v>
      </c>
      <c r="E463" t="s">
        <v>8</v>
      </c>
      <c r="I463" t="s">
        <v>128</v>
      </c>
    </row>
    <row r="464" spans="1:9">
      <c r="A464" s="16">
        <v>461</v>
      </c>
      <c r="B464" s="14" t="s">
        <v>1001</v>
      </c>
      <c r="C464" s="14" t="s">
        <v>1018</v>
      </c>
      <c r="D464" s="14" t="s">
        <v>1019</v>
      </c>
      <c r="E464" t="s">
        <v>8</v>
      </c>
      <c r="I464" t="s">
        <v>128</v>
      </c>
    </row>
    <row r="465" spans="1:9">
      <c r="A465" s="16">
        <v>462</v>
      </c>
      <c r="B465" s="14" t="s">
        <v>1001</v>
      </c>
      <c r="C465" s="14" t="s">
        <v>1020</v>
      </c>
      <c r="D465" s="14" t="s">
        <v>1021</v>
      </c>
      <c r="E465" t="s">
        <v>8</v>
      </c>
      <c r="I465" t="s">
        <v>128</v>
      </c>
    </row>
    <row r="466" spans="1:9">
      <c r="A466" s="16">
        <v>463</v>
      </c>
      <c r="B466" s="14" t="s">
        <v>1001</v>
      </c>
      <c r="C466" s="14" t="s">
        <v>1022</v>
      </c>
      <c r="D466" s="14" t="s">
        <v>1023</v>
      </c>
      <c r="E466" t="s">
        <v>8</v>
      </c>
      <c r="I466" t="s">
        <v>128</v>
      </c>
    </row>
    <row r="467" spans="1:9">
      <c r="A467" s="16">
        <v>464</v>
      </c>
      <c r="B467" s="14" t="s">
        <v>1001</v>
      </c>
      <c r="C467" s="14" t="s">
        <v>1024</v>
      </c>
      <c r="D467" s="14" t="s">
        <v>1025</v>
      </c>
      <c r="E467" t="s">
        <v>8</v>
      </c>
      <c r="I467" t="s">
        <v>128</v>
      </c>
    </row>
    <row r="468" spans="1:9">
      <c r="A468" s="16">
        <v>465</v>
      </c>
      <c r="B468" s="14" t="s">
        <v>1001</v>
      </c>
      <c r="C468" s="14" t="s">
        <v>1026</v>
      </c>
      <c r="D468" s="14" t="s">
        <v>1027</v>
      </c>
      <c r="E468" t="s">
        <v>8</v>
      </c>
      <c r="I468" t="s">
        <v>128</v>
      </c>
    </row>
    <row r="469" spans="1:9">
      <c r="A469" s="16">
        <v>466</v>
      </c>
      <c r="B469" s="14" t="s">
        <v>1001</v>
      </c>
      <c r="C469" s="14" t="s">
        <v>1028</v>
      </c>
      <c r="D469" s="14" t="s">
        <v>1029</v>
      </c>
      <c r="E469" t="s">
        <v>8</v>
      </c>
      <c r="I469" t="s">
        <v>128</v>
      </c>
    </row>
    <row r="470" spans="1:9">
      <c r="A470" s="16">
        <v>467</v>
      </c>
      <c r="B470" s="14" t="s">
        <v>1001</v>
      </c>
      <c r="C470" s="14" t="s">
        <v>1030</v>
      </c>
      <c r="D470" s="14" t="s">
        <v>1031</v>
      </c>
      <c r="E470" t="s">
        <v>8</v>
      </c>
      <c r="I470" t="s">
        <v>128</v>
      </c>
    </row>
    <row r="471" spans="1:9">
      <c r="A471" s="16">
        <v>468</v>
      </c>
      <c r="B471" s="14" t="s">
        <v>1001</v>
      </c>
      <c r="C471" s="14" t="s">
        <v>1032</v>
      </c>
      <c r="D471" s="14" t="s">
        <v>1033</v>
      </c>
      <c r="E471" t="s">
        <v>8</v>
      </c>
      <c r="I471" t="s">
        <v>128</v>
      </c>
    </row>
    <row r="472" spans="1:9">
      <c r="A472" s="16">
        <v>469</v>
      </c>
      <c r="B472" s="14" t="s">
        <v>1001</v>
      </c>
      <c r="C472" s="14" t="s">
        <v>1034</v>
      </c>
      <c r="D472" s="14" t="s">
        <v>1035</v>
      </c>
      <c r="E472" t="s">
        <v>8</v>
      </c>
      <c r="I472" t="s">
        <v>128</v>
      </c>
    </row>
    <row r="473" spans="1:9">
      <c r="A473" s="16">
        <v>470</v>
      </c>
      <c r="B473" s="14" t="s">
        <v>1001</v>
      </c>
      <c r="C473" s="14" t="s">
        <v>1036</v>
      </c>
      <c r="D473" s="14" t="s">
        <v>1037</v>
      </c>
      <c r="E473" t="s">
        <v>8</v>
      </c>
      <c r="I473" t="s">
        <v>128</v>
      </c>
    </row>
    <row r="474" spans="1:9">
      <c r="A474" s="16">
        <v>471</v>
      </c>
      <c r="B474" s="14" t="s">
        <v>1001</v>
      </c>
      <c r="C474" s="14" t="s">
        <v>1038</v>
      </c>
      <c r="D474" s="14" t="s">
        <v>1039</v>
      </c>
      <c r="E474" t="s">
        <v>8</v>
      </c>
      <c r="I474" t="s">
        <v>128</v>
      </c>
    </row>
    <row r="475" spans="1:9">
      <c r="A475" s="16">
        <v>472</v>
      </c>
      <c r="B475" s="14" t="s">
        <v>1001</v>
      </c>
      <c r="C475" s="14" t="s">
        <v>1040</v>
      </c>
      <c r="D475" s="14" t="s">
        <v>1041</v>
      </c>
      <c r="E475" t="s">
        <v>8</v>
      </c>
      <c r="I475" t="s">
        <v>128</v>
      </c>
    </row>
    <row r="476" spans="1:9">
      <c r="A476" s="16">
        <v>473</v>
      </c>
      <c r="B476" s="14" t="s">
        <v>1001</v>
      </c>
      <c r="C476" s="14" t="s">
        <v>1042</v>
      </c>
      <c r="D476" s="14" t="s">
        <v>1043</v>
      </c>
      <c r="E476" t="s">
        <v>8</v>
      </c>
      <c r="I476" t="s">
        <v>128</v>
      </c>
    </row>
    <row r="477" spans="1:9">
      <c r="A477" s="16">
        <v>474</v>
      </c>
      <c r="B477" s="14" t="s">
        <v>1001</v>
      </c>
      <c r="C477" s="14" t="s">
        <v>1044</v>
      </c>
      <c r="D477" s="14" t="s">
        <v>1045</v>
      </c>
      <c r="E477" t="s">
        <v>8</v>
      </c>
      <c r="I477" t="s">
        <v>128</v>
      </c>
    </row>
    <row r="478" spans="1:9">
      <c r="A478" s="16">
        <v>475</v>
      </c>
      <c r="B478" s="14" t="s">
        <v>1001</v>
      </c>
      <c r="C478" s="14" t="s">
        <v>1046</v>
      </c>
      <c r="D478" s="14" t="s">
        <v>1047</v>
      </c>
      <c r="E478" t="s">
        <v>8</v>
      </c>
      <c r="I478" t="s">
        <v>128</v>
      </c>
    </row>
    <row r="479" ht="17" customHeight="1" spans="1:10">
      <c r="A479" s="16">
        <v>476</v>
      </c>
      <c r="B479" s="14" t="s">
        <v>1048</v>
      </c>
      <c r="C479" s="14" t="s">
        <v>1049</v>
      </c>
      <c r="D479" s="14" t="s">
        <v>1050</v>
      </c>
      <c r="E479" t="s">
        <v>8</v>
      </c>
      <c r="I479" s="14" t="str">
        <f>_xlfn.DISPIMG("ID_3DD6B33D2D5942C7889446BAD6F992FA",1)</f>
        <v>=DISPIMG("ID_3DD6B33D2D5942C7889446BAD6F992FA",1)</v>
      </c>
      <c r="J479" s="14"/>
    </row>
    <row r="480" spans="1:8">
      <c r="A480" s="17">
        <v>477</v>
      </c>
      <c r="B480" s="18" t="s">
        <v>1048</v>
      </c>
      <c r="C480" s="18" t="s">
        <v>221</v>
      </c>
      <c r="D480" s="18" t="s">
        <v>1051</v>
      </c>
      <c r="E480" s="19" t="s">
        <v>8</v>
      </c>
      <c r="F480" s="19">
        <v>1085</v>
      </c>
      <c r="H480">
        <v>1085</v>
      </c>
    </row>
    <row r="481" spans="1:8">
      <c r="A481" s="17">
        <v>478</v>
      </c>
      <c r="B481" s="18" t="s">
        <v>1048</v>
      </c>
      <c r="C481" s="18" t="s">
        <v>1052</v>
      </c>
      <c r="D481" s="18" t="s">
        <v>1053</v>
      </c>
      <c r="E481" s="19" t="s">
        <v>8</v>
      </c>
      <c r="F481" s="19">
        <v>353</v>
      </c>
      <c r="H481">
        <v>353</v>
      </c>
    </row>
    <row r="482" spans="1:8">
      <c r="A482" s="17">
        <v>479</v>
      </c>
      <c r="B482" s="18" t="s">
        <v>1048</v>
      </c>
      <c r="C482" s="18" t="s">
        <v>1054</v>
      </c>
      <c r="D482" s="18" t="s">
        <v>1055</v>
      </c>
      <c r="E482" s="19" t="s">
        <v>8</v>
      </c>
      <c r="F482" s="19">
        <v>9317</v>
      </c>
      <c r="H482">
        <v>9317</v>
      </c>
    </row>
    <row r="483" spans="1:8">
      <c r="A483" s="17">
        <v>480</v>
      </c>
      <c r="B483" s="18" t="s">
        <v>1048</v>
      </c>
      <c r="C483" s="18" t="s">
        <v>1056</v>
      </c>
      <c r="D483" s="18" t="s">
        <v>1057</v>
      </c>
      <c r="E483" s="19" t="s">
        <v>8</v>
      </c>
      <c r="F483" s="19">
        <v>1104</v>
      </c>
      <c r="H483">
        <v>1104</v>
      </c>
    </row>
    <row r="484" spans="1:8">
      <c r="A484" s="17">
        <v>481</v>
      </c>
      <c r="B484" s="18" t="s">
        <v>1048</v>
      </c>
      <c r="C484" s="18" t="s">
        <v>1058</v>
      </c>
      <c r="D484" s="18" t="s">
        <v>1059</v>
      </c>
      <c r="E484" s="19" t="s">
        <v>8</v>
      </c>
      <c r="F484" s="19">
        <v>4329</v>
      </c>
      <c r="H484">
        <v>4329</v>
      </c>
    </row>
    <row r="485" spans="1:6">
      <c r="A485" s="24">
        <v>482</v>
      </c>
      <c r="B485" s="25" t="s">
        <v>1048</v>
      </c>
      <c r="C485" s="25" t="s">
        <v>1060</v>
      </c>
      <c r="D485" s="25" t="s">
        <v>1061</v>
      </c>
      <c r="E485" s="26" t="s">
        <v>8</v>
      </c>
      <c r="F485" s="26"/>
    </row>
    <row r="486" spans="1:8">
      <c r="A486" s="17">
        <v>483</v>
      </c>
      <c r="B486" s="18" t="s">
        <v>1048</v>
      </c>
      <c r="C486" s="18" t="s">
        <v>1062</v>
      </c>
      <c r="D486" s="18" t="s">
        <v>1063</v>
      </c>
      <c r="E486" s="19" t="s">
        <v>8</v>
      </c>
      <c r="F486" s="19">
        <v>6611</v>
      </c>
      <c r="H486">
        <v>6611</v>
      </c>
    </row>
    <row r="487" spans="1:5">
      <c r="A487" s="16">
        <v>484</v>
      </c>
      <c r="B487" s="14" t="s">
        <v>1048</v>
      </c>
      <c r="C487" s="14" t="s">
        <v>1064</v>
      </c>
      <c r="D487" s="14" t="s">
        <v>1065</v>
      </c>
      <c r="E487" t="s">
        <v>8</v>
      </c>
    </row>
    <row r="488" spans="1:5">
      <c r="A488" s="16">
        <v>485</v>
      </c>
      <c r="B488" s="14" t="s">
        <v>1048</v>
      </c>
      <c r="C488" s="14" t="s">
        <v>1066</v>
      </c>
      <c r="D488" s="14" t="s">
        <v>1067</v>
      </c>
      <c r="E488" t="s">
        <v>8</v>
      </c>
    </row>
    <row r="489" spans="1:5">
      <c r="A489" s="16">
        <v>486</v>
      </c>
      <c r="B489" s="14" t="s">
        <v>1048</v>
      </c>
      <c r="C489" s="14" t="s">
        <v>1068</v>
      </c>
      <c r="D489" s="14" t="s">
        <v>1069</v>
      </c>
      <c r="E489" t="s">
        <v>8</v>
      </c>
    </row>
    <row r="490" spans="1:5">
      <c r="A490" s="16">
        <v>487</v>
      </c>
      <c r="B490" s="14" t="s">
        <v>1048</v>
      </c>
      <c r="C490" s="14" t="s">
        <v>1070</v>
      </c>
      <c r="D490" s="14" t="s">
        <v>1071</v>
      </c>
      <c r="E490" t="s">
        <v>8</v>
      </c>
    </row>
    <row r="491" spans="1:5">
      <c r="A491" s="16">
        <v>488</v>
      </c>
      <c r="B491" s="14" t="s">
        <v>1048</v>
      </c>
      <c r="C491" s="14" t="s">
        <v>1072</v>
      </c>
      <c r="D491" s="14" t="s">
        <v>1073</v>
      </c>
      <c r="E491" t="s">
        <v>8</v>
      </c>
    </row>
    <row r="492" spans="1:5">
      <c r="A492" s="16">
        <v>489</v>
      </c>
      <c r="B492" s="14" t="s">
        <v>1048</v>
      </c>
      <c r="C492" s="14" t="s">
        <v>1074</v>
      </c>
      <c r="D492" s="14" t="s">
        <v>1075</v>
      </c>
      <c r="E492" t="s">
        <v>8</v>
      </c>
    </row>
    <row r="493" ht="12" customHeight="1" spans="1:10">
      <c r="A493" s="16">
        <v>490</v>
      </c>
      <c r="B493" s="14" t="s">
        <v>1076</v>
      </c>
      <c r="C493" s="14" t="s">
        <v>1077</v>
      </c>
      <c r="D493" s="14" t="s">
        <v>1078</v>
      </c>
      <c r="E493" t="s">
        <v>8</v>
      </c>
      <c r="I493" s="14" t="str">
        <f>_xlfn.DISPIMG("ID_43EA54B8F05640A88A2F325C472E6EDD",1)</f>
        <v>=DISPIMG("ID_43EA54B8F05640A88A2F325C472E6EDD",1)</v>
      </c>
      <c r="J493" s="14"/>
    </row>
    <row r="494" spans="1:8">
      <c r="A494" s="17">
        <v>491</v>
      </c>
      <c r="B494" s="18" t="s">
        <v>1076</v>
      </c>
      <c r="C494" s="18" t="s">
        <v>1079</v>
      </c>
      <c r="D494" s="18" t="s">
        <v>1080</v>
      </c>
      <c r="E494" s="19" t="s">
        <v>8</v>
      </c>
      <c r="F494" s="19">
        <v>10573</v>
      </c>
      <c r="H494">
        <v>10573</v>
      </c>
    </row>
    <row r="495" spans="1:8">
      <c r="A495" s="17">
        <v>492</v>
      </c>
      <c r="B495" s="18" t="s">
        <v>1076</v>
      </c>
      <c r="C495" s="18" t="s">
        <v>1081</v>
      </c>
      <c r="D495" s="18" t="s">
        <v>1082</v>
      </c>
      <c r="E495" s="19" t="s">
        <v>8</v>
      </c>
      <c r="F495" s="19">
        <v>1482</v>
      </c>
      <c r="H495">
        <v>1482</v>
      </c>
    </row>
    <row r="496" spans="1:8">
      <c r="A496" s="17">
        <v>493</v>
      </c>
      <c r="B496" s="18" t="s">
        <v>1076</v>
      </c>
      <c r="C496" s="18" t="s">
        <v>1083</v>
      </c>
      <c r="D496" s="18" t="s">
        <v>1084</v>
      </c>
      <c r="E496" s="19" t="s">
        <v>8</v>
      </c>
      <c r="F496" s="27" t="s">
        <v>21</v>
      </c>
      <c r="H496" s="28" t="s">
        <v>21</v>
      </c>
    </row>
    <row r="497" spans="1:8">
      <c r="A497" s="17">
        <v>494</v>
      </c>
      <c r="B497" s="18" t="s">
        <v>1076</v>
      </c>
      <c r="C497" s="18" t="s">
        <v>1085</v>
      </c>
      <c r="D497" s="18" t="s">
        <v>1086</v>
      </c>
      <c r="E497" s="19" t="s">
        <v>8</v>
      </c>
      <c r="F497" s="27" t="s">
        <v>21</v>
      </c>
      <c r="H497" s="28" t="s">
        <v>21</v>
      </c>
    </row>
    <row r="498" spans="1:8">
      <c r="A498" s="17">
        <v>495</v>
      </c>
      <c r="B498" s="18" t="s">
        <v>1076</v>
      </c>
      <c r="C498" s="18" t="s">
        <v>1087</v>
      </c>
      <c r="D498" s="18" t="s">
        <v>1088</v>
      </c>
      <c r="E498" s="19" t="s">
        <v>8</v>
      </c>
      <c r="F498" s="27" t="s">
        <v>21</v>
      </c>
      <c r="H498" s="28" t="s">
        <v>21</v>
      </c>
    </row>
    <row r="499" spans="1:5">
      <c r="A499" s="16">
        <v>496</v>
      </c>
      <c r="B499" s="14" t="s">
        <v>1076</v>
      </c>
      <c r="C499" s="14" t="s">
        <v>1089</v>
      </c>
      <c r="D499" s="14" t="s">
        <v>1090</v>
      </c>
      <c r="E499" t="s">
        <v>8</v>
      </c>
    </row>
    <row r="500" ht="13" customHeight="1" spans="1:9">
      <c r="A500" s="16">
        <v>497</v>
      </c>
      <c r="B500" s="14" t="s">
        <v>1091</v>
      </c>
      <c r="C500" s="14" t="s">
        <v>1092</v>
      </c>
      <c r="D500" s="14" t="s">
        <v>1093</v>
      </c>
      <c r="E500" t="s">
        <v>8</v>
      </c>
      <c r="I500" t="str">
        <f>_xlfn.DISPIMG("ID_885B26969E3F4A39AE48C715907A140E",1)</f>
        <v>=DISPIMG("ID_885B26969E3F4A39AE48C715907A140E",1)</v>
      </c>
    </row>
    <row r="501" spans="1:9">
      <c r="A501" s="17">
        <v>498</v>
      </c>
      <c r="B501" s="18" t="s">
        <v>1091</v>
      </c>
      <c r="C501" s="18" t="s">
        <v>1094</v>
      </c>
      <c r="D501" s="18" t="s">
        <v>1095</v>
      </c>
      <c r="E501" s="19" t="s">
        <v>8</v>
      </c>
      <c r="F501" s="19">
        <v>2027</v>
      </c>
      <c r="H501">
        <v>2027</v>
      </c>
      <c r="I501" s="1"/>
    </row>
    <row r="502" spans="1:9">
      <c r="A502" s="17">
        <v>499</v>
      </c>
      <c r="B502" s="18" t="s">
        <v>1091</v>
      </c>
      <c r="C502" s="18" t="s">
        <v>1096</v>
      </c>
      <c r="D502" s="18" t="s">
        <v>1097</v>
      </c>
      <c r="E502" s="19" t="s">
        <v>8</v>
      </c>
      <c r="F502" s="19">
        <f>2581+1862</f>
        <v>4443</v>
      </c>
      <c r="H502">
        <f>2581+1862</f>
        <v>4443</v>
      </c>
      <c r="I502" s="1" t="s">
        <v>1098</v>
      </c>
    </row>
    <row r="503" spans="1:9">
      <c r="A503" s="17">
        <v>500</v>
      </c>
      <c r="B503" s="18" t="s">
        <v>1091</v>
      </c>
      <c r="C503" s="18" t="s">
        <v>1099</v>
      </c>
      <c r="D503" s="18" t="s">
        <v>1100</v>
      </c>
      <c r="E503" s="19" t="s">
        <v>8</v>
      </c>
      <c r="F503" s="19">
        <v>1599</v>
      </c>
      <c r="H503">
        <v>1599</v>
      </c>
      <c r="I503" s="1"/>
    </row>
    <row r="504" spans="1:9">
      <c r="A504" s="17">
        <v>501</v>
      </c>
      <c r="B504" s="18" t="s">
        <v>1091</v>
      </c>
      <c r="C504" s="18" t="s">
        <v>1101</v>
      </c>
      <c r="D504" s="18" t="s">
        <v>1102</v>
      </c>
      <c r="E504" s="19" t="s">
        <v>8</v>
      </c>
      <c r="F504" s="19">
        <v>609</v>
      </c>
      <c r="H504">
        <v>609</v>
      </c>
      <c r="I504" s="1"/>
    </row>
    <row r="505" spans="1:9">
      <c r="A505" s="17">
        <v>502</v>
      </c>
      <c r="B505" s="18" t="s">
        <v>1091</v>
      </c>
      <c r="C505" s="18" t="s">
        <v>1103</v>
      </c>
      <c r="D505" s="18" t="s">
        <v>1104</v>
      </c>
      <c r="E505" s="19" t="s">
        <v>8</v>
      </c>
      <c r="F505" s="19">
        <v>829</v>
      </c>
      <c r="H505">
        <v>829</v>
      </c>
      <c r="I505" s="1"/>
    </row>
    <row r="506" spans="1:9">
      <c r="A506" s="17">
        <v>503</v>
      </c>
      <c r="B506" s="18" t="s">
        <v>1091</v>
      </c>
      <c r="C506" s="18" t="s">
        <v>1105</v>
      </c>
      <c r="D506" s="18" t="s">
        <v>1106</v>
      </c>
      <c r="E506" s="19" t="s">
        <v>8</v>
      </c>
      <c r="F506" s="19">
        <v>168</v>
      </c>
      <c r="H506">
        <v>168</v>
      </c>
      <c r="I506" s="1"/>
    </row>
    <row r="507" spans="1:9">
      <c r="A507" s="17">
        <v>504</v>
      </c>
      <c r="B507" s="18" t="s">
        <v>1091</v>
      </c>
      <c r="C507" s="18" t="s">
        <v>1107</v>
      </c>
      <c r="D507" s="18" t="s">
        <v>1108</v>
      </c>
      <c r="E507" s="19" t="s">
        <v>8</v>
      </c>
      <c r="F507" s="19">
        <v>914</v>
      </c>
      <c r="H507">
        <v>914</v>
      </c>
      <c r="I507" s="1"/>
    </row>
    <row r="508" spans="1:9">
      <c r="A508" s="17">
        <v>505</v>
      </c>
      <c r="B508" s="18" t="s">
        <v>1091</v>
      </c>
      <c r="C508" s="18" t="s">
        <v>1109</v>
      </c>
      <c r="D508" s="18" t="s">
        <v>1110</v>
      </c>
      <c r="E508" s="19" t="s">
        <v>8</v>
      </c>
      <c r="F508" s="19">
        <f>2088+2130</f>
        <v>4218</v>
      </c>
      <c r="H508">
        <f>2088+2130</f>
        <v>4218</v>
      </c>
      <c r="I508" s="1" t="s">
        <v>1111</v>
      </c>
    </row>
    <row r="509" ht="17" customHeight="1" spans="1:10">
      <c r="A509" s="16">
        <v>506</v>
      </c>
      <c r="B509" s="14" t="s">
        <v>1112</v>
      </c>
      <c r="C509" s="14" t="s">
        <v>1113</v>
      </c>
      <c r="D509" s="14" t="s">
        <v>1114</v>
      </c>
      <c r="E509" t="s">
        <v>8</v>
      </c>
      <c r="I509" s="14" t="str">
        <f>_xlfn.DISPIMG("ID_4E5CAC00C05B4BD484BAA380EBFE87D0",1)</f>
        <v>=DISPIMG("ID_4E5CAC00C05B4BD484BAA380EBFE87D0",1)</v>
      </c>
      <c r="J509" s="14"/>
    </row>
    <row r="510" spans="1:9">
      <c r="A510" s="17">
        <v>507</v>
      </c>
      <c r="B510" s="18" t="s">
        <v>1112</v>
      </c>
      <c r="C510" s="18" t="s">
        <v>1115</v>
      </c>
      <c r="D510" s="18" t="s">
        <v>1116</v>
      </c>
      <c r="E510" s="19" t="s">
        <v>8</v>
      </c>
      <c r="F510" s="19">
        <v>4525</v>
      </c>
      <c r="H510">
        <v>4525</v>
      </c>
      <c r="I510" s="1" t="s">
        <v>676</v>
      </c>
    </row>
    <row r="511" spans="1:8">
      <c r="A511" s="17">
        <v>508</v>
      </c>
      <c r="B511" s="18" t="s">
        <v>1112</v>
      </c>
      <c r="C511" s="18" t="s">
        <v>1117</v>
      </c>
      <c r="D511" s="18" t="s">
        <v>1118</v>
      </c>
      <c r="E511" s="19" t="s">
        <v>8</v>
      </c>
      <c r="F511" s="19">
        <v>8129</v>
      </c>
      <c r="H511">
        <v>8129</v>
      </c>
    </row>
    <row r="512" spans="1:8">
      <c r="A512" s="17">
        <v>509</v>
      </c>
      <c r="B512" s="18" t="s">
        <v>1112</v>
      </c>
      <c r="C512" s="18" t="s">
        <v>1119</v>
      </c>
      <c r="D512" s="18" t="s">
        <v>1120</v>
      </c>
      <c r="E512" s="19" t="s">
        <v>8</v>
      </c>
      <c r="F512" s="19">
        <v>2640</v>
      </c>
      <c r="H512">
        <v>2640</v>
      </c>
    </row>
    <row r="513" spans="1:8">
      <c r="A513" s="17">
        <v>510</v>
      </c>
      <c r="B513" s="18" t="s">
        <v>1112</v>
      </c>
      <c r="C513" s="18" t="s">
        <v>1121</v>
      </c>
      <c r="D513" s="18" t="s">
        <v>1122</v>
      </c>
      <c r="E513" s="19" t="s">
        <v>8</v>
      </c>
      <c r="F513" s="19">
        <v>1014</v>
      </c>
      <c r="H513">
        <v>1014</v>
      </c>
    </row>
    <row r="514" spans="1:8">
      <c r="A514" s="17">
        <v>511</v>
      </c>
      <c r="B514" s="18" t="s">
        <v>1112</v>
      </c>
      <c r="C514" s="18" t="s">
        <v>1123</v>
      </c>
      <c r="D514" s="18" t="s">
        <v>1124</v>
      </c>
      <c r="E514" s="19" t="s">
        <v>8</v>
      </c>
      <c r="F514" s="19">
        <v>5999</v>
      </c>
      <c r="H514">
        <v>5999</v>
      </c>
    </row>
    <row r="515" spans="1:8">
      <c r="A515" s="17">
        <v>512</v>
      </c>
      <c r="B515" s="18" t="s">
        <v>1112</v>
      </c>
      <c r="C515" s="18" t="s">
        <v>1125</v>
      </c>
      <c r="D515" s="18" t="s">
        <v>1126</v>
      </c>
      <c r="E515" s="19" t="s">
        <v>8</v>
      </c>
      <c r="F515" s="19">
        <v>736</v>
      </c>
      <c r="H515">
        <v>736</v>
      </c>
    </row>
    <row r="516" spans="1:5">
      <c r="A516" s="16">
        <v>513</v>
      </c>
      <c r="B516" s="14" t="s">
        <v>1112</v>
      </c>
      <c r="C516" s="14" t="s">
        <v>1127</v>
      </c>
      <c r="D516" s="14" t="s">
        <v>1128</v>
      </c>
      <c r="E516" t="s">
        <v>8</v>
      </c>
    </row>
    <row r="517" spans="1:5">
      <c r="A517" s="16">
        <v>514</v>
      </c>
      <c r="B517" s="14" t="s">
        <v>1112</v>
      </c>
      <c r="C517" s="14" t="s">
        <v>1129</v>
      </c>
      <c r="D517" s="14" t="s">
        <v>1130</v>
      </c>
      <c r="E517" t="s">
        <v>8</v>
      </c>
    </row>
    <row r="518" spans="1:5">
      <c r="A518" s="16">
        <v>515</v>
      </c>
      <c r="B518" s="14" t="s">
        <v>1112</v>
      </c>
      <c r="C518" s="14" t="s">
        <v>1131</v>
      </c>
      <c r="D518" s="14" t="s">
        <v>1132</v>
      </c>
      <c r="E518" t="s">
        <v>8</v>
      </c>
    </row>
    <row r="519" spans="1:5">
      <c r="A519" s="16">
        <v>516</v>
      </c>
      <c r="B519" s="14" t="s">
        <v>1112</v>
      </c>
      <c r="C519" s="14" t="s">
        <v>1133</v>
      </c>
      <c r="D519" s="14" t="s">
        <v>1134</v>
      </c>
      <c r="E519" t="s">
        <v>8</v>
      </c>
    </row>
    <row r="520" ht="16" customHeight="1" spans="1:10">
      <c r="A520" s="16">
        <v>517</v>
      </c>
      <c r="B520" s="14" t="s">
        <v>1135</v>
      </c>
      <c r="C520" s="14" t="s">
        <v>1136</v>
      </c>
      <c r="D520" s="14" t="s">
        <v>1137</v>
      </c>
      <c r="E520" t="s">
        <v>8</v>
      </c>
      <c r="I520" s="14" t="str">
        <f>_xlfn.DISPIMG("ID_3F993BEDEDE0413596BC7BCE5D9A567D",1)</f>
        <v>=DISPIMG("ID_3F993BEDEDE0413596BC7BCE5D9A567D",1)</v>
      </c>
      <c r="J520" s="14"/>
    </row>
    <row r="521" spans="1:9">
      <c r="A521" s="16">
        <v>518</v>
      </c>
      <c r="B521" s="14" t="s">
        <v>1135</v>
      </c>
      <c r="C521" s="14" t="s">
        <v>1138</v>
      </c>
      <c r="D521" s="14" t="s">
        <v>1139</v>
      </c>
      <c r="E521" t="s">
        <v>8</v>
      </c>
      <c r="I521" s="1"/>
    </row>
    <row r="522" spans="1:9">
      <c r="A522" s="16">
        <v>519</v>
      </c>
      <c r="B522" s="14" t="s">
        <v>1135</v>
      </c>
      <c r="C522" s="14" t="s">
        <v>1140</v>
      </c>
      <c r="D522" s="14" t="s">
        <v>1141</v>
      </c>
      <c r="E522" t="s">
        <v>8</v>
      </c>
      <c r="I522" s="1"/>
    </row>
    <row r="523" spans="1:9">
      <c r="A523" s="17">
        <v>520</v>
      </c>
      <c r="B523" s="18" t="s">
        <v>1135</v>
      </c>
      <c r="C523" s="18" t="s">
        <v>1142</v>
      </c>
      <c r="D523" s="18" t="s">
        <v>1143</v>
      </c>
      <c r="E523" s="19" t="s">
        <v>8</v>
      </c>
      <c r="F523" s="19">
        <v>390</v>
      </c>
      <c r="H523">
        <v>390</v>
      </c>
      <c r="I523" s="1" t="s">
        <v>1144</v>
      </c>
    </row>
    <row r="524" spans="1:9">
      <c r="A524" s="17">
        <v>521</v>
      </c>
      <c r="B524" s="18" t="s">
        <v>1135</v>
      </c>
      <c r="C524" s="18" t="s">
        <v>1145</v>
      </c>
      <c r="D524" s="18" t="s">
        <v>1146</v>
      </c>
      <c r="E524" s="19" t="s">
        <v>8</v>
      </c>
      <c r="F524" s="19">
        <v>665</v>
      </c>
      <c r="H524">
        <v>665</v>
      </c>
      <c r="I524" s="1" t="s">
        <v>1147</v>
      </c>
    </row>
    <row r="525" spans="1:9">
      <c r="A525" s="17">
        <v>522</v>
      </c>
      <c r="B525" s="18" t="s">
        <v>1135</v>
      </c>
      <c r="C525" s="18" t="s">
        <v>1148</v>
      </c>
      <c r="D525" s="18" t="s">
        <v>1149</v>
      </c>
      <c r="E525" s="19" t="s">
        <v>8</v>
      </c>
      <c r="F525" s="19">
        <f>3615+6767</f>
        <v>10382</v>
      </c>
      <c r="H525">
        <f>3615+6767</f>
        <v>10382</v>
      </c>
      <c r="I525" s="1" t="s">
        <v>1150</v>
      </c>
    </row>
    <row r="526" spans="1:9">
      <c r="A526" s="17">
        <v>523</v>
      </c>
      <c r="B526" s="18" t="s">
        <v>1135</v>
      </c>
      <c r="C526" s="18" t="s">
        <v>1151</v>
      </c>
      <c r="D526" s="18" t="s">
        <v>1152</v>
      </c>
      <c r="E526" s="19" t="s">
        <v>8</v>
      </c>
      <c r="F526" s="19">
        <f>507+1028</f>
        <v>1535</v>
      </c>
      <c r="H526">
        <f>507+1028</f>
        <v>1535</v>
      </c>
      <c r="I526" s="1" t="s">
        <v>1153</v>
      </c>
    </row>
    <row r="527" spans="1:9">
      <c r="A527" s="16">
        <v>524</v>
      </c>
      <c r="B527" s="14" t="s">
        <v>1135</v>
      </c>
      <c r="C527" s="14" t="s">
        <v>1154</v>
      </c>
      <c r="D527" s="14" t="s">
        <v>1155</v>
      </c>
      <c r="E527" t="s">
        <v>8</v>
      </c>
      <c r="I527" s="1"/>
    </row>
    <row r="528" spans="1:9">
      <c r="A528" s="16">
        <v>525</v>
      </c>
      <c r="B528" s="14" t="s">
        <v>1135</v>
      </c>
      <c r="C528" s="14" t="s">
        <v>1156</v>
      </c>
      <c r="D528" s="14" t="s">
        <v>1157</v>
      </c>
      <c r="E528" t="s">
        <v>8</v>
      </c>
      <c r="I528" s="1"/>
    </row>
    <row r="529" spans="1:9">
      <c r="A529" s="17">
        <v>526</v>
      </c>
      <c r="B529" s="18" t="s">
        <v>1135</v>
      </c>
      <c r="C529" s="18" t="s">
        <v>1004</v>
      </c>
      <c r="D529" s="18" t="s">
        <v>1158</v>
      </c>
      <c r="E529" s="19" t="s">
        <v>8</v>
      </c>
      <c r="F529" s="19">
        <v>1121</v>
      </c>
      <c r="H529">
        <v>1121</v>
      </c>
      <c r="I529" s="1"/>
    </row>
    <row r="530" spans="1:9">
      <c r="A530" s="16">
        <v>527</v>
      </c>
      <c r="B530" s="14" t="s">
        <v>1135</v>
      </c>
      <c r="C530" s="14" t="s">
        <v>1159</v>
      </c>
      <c r="D530" s="14" t="s">
        <v>1160</v>
      </c>
      <c r="E530" t="s">
        <v>8</v>
      </c>
      <c r="I530" s="1"/>
    </row>
    <row r="531" spans="1:5">
      <c r="A531" s="16">
        <v>528</v>
      </c>
      <c r="B531" s="14" t="s">
        <v>1135</v>
      </c>
      <c r="C531" s="14" t="s">
        <v>1161</v>
      </c>
      <c r="D531" s="14" t="s">
        <v>1162</v>
      </c>
      <c r="E531" t="s">
        <v>8</v>
      </c>
    </row>
    <row r="532" spans="1:5">
      <c r="A532" s="16">
        <v>529</v>
      </c>
      <c r="B532" s="14" t="s">
        <v>1135</v>
      </c>
      <c r="C532" s="14" t="s">
        <v>1163</v>
      </c>
      <c r="D532" s="14" t="s">
        <v>1164</v>
      </c>
      <c r="E532" t="s">
        <v>8</v>
      </c>
    </row>
    <row r="533" spans="1:5">
      <c r="A533" s="16">
        <v>530</v>
      </c>
      <c r="B533" s="14" t="s">
        <v>1135</v>
      </c>
      <c r="C533" s="14" t="s">
        <v>1165</v>
      </c>
      <c r="D533" s="14" t="s">
        <v>1166</v>
      </c>
      <c r="E533" t="s">
        <v>8</v>
      </c>
    </row>
    <row r="534" ht="16" customHeight="1" spans="1:10">
      <c r="A534" s="16">
        <v>531</v>
      </c>
      <c r="B534" s="14" t="s">
        <v>1167</v>
      </c>
      <c r="C534" s="14" t="s">
        <v>1168</v>
      </c>
      <c r="D534" s="14" t="s">
        <v>1169</v>
      </c>
      <c r="E534" t="s">
        <v>8</v>
      </c>
      <c r="I534" s="14" t="str">
        <f>_xlfn.DISPIMG("ID_4D42D50B342E4C608859C4B78DC121AF",1)</f>
        <v>=DISPIMG("ID_4D42D50B342E4C608859C4B78DC121AF",1)</v>
      </c>
      <c r="J534" s="14"/>
    </row>
    <row r="535" spans="1:8">
      <c r="A535" s="17">
        <v>532</v>
      </c>
      <c r="B535" s="18" t="s">
        <v>1167</v>
      </c>
      <c r="C535" s="18" t="s">
        <v>1170</v>
      </c>
      <c r="D535" s="18" t="s">
        <v>1171</v>
      </c>
      <c r="E535" s="19" t="s">
        <v>8</v>
      </c>
      <c r="F535" s="19">
        <v>18</v>
      </c>
      <c r="H535">
        <v>18</v>
      </c>
    </row>
    <row r="536" spans="1:8">
      <c r="A536" s="17">
        <v>533</v>
      </c>
      <c r="B536" s="18" t="s">
        <v>1167</v>
      </c>
      <c r="C536" s="18" t="s">
        <v>1172</v>
      </c>
      <c r="D536" s="18" t="s">
        <v>1173</v>
      </c>
      <c r="E536" s="19" t="s">
        <v>8</v>
      </c>
      <c r="F536" s="27" t="s">
        <v>21</v>
      </c>
      <c r="H536" s="28" t="s">
        <v>21</v>
      </c>
    </row>
    <row r="537" spans="1:8">
      <c r="A537" s="17">
        <v>534</v>
      </c>
      <c r="B537" s="18" t="s">
        <v>1167</v>
      </c>
      <c r="C537" s="18" t="s">
        <v>1174</v>
      </c>
      <c r="D537" s="18" t="s">
        <v>1175</v>
      </c>
      <c r="E537" s="19" t="s">
        <v>8</v>
      </c>
      <c r="F537" s="19">
        <v>834</v>
      </c>
      <c r="H537">
        <v>834</v>
      </c>
    </row>
    <row r="538" spans="1:8">
      <c r="A538" s="17">
        <v>535</v>
      </c>
      <c r="B538" s="18" t="s">
        <v>1167</v>
      </c>
      <c r="C538" s="18" t="s">
        <v>1176</v>
      </c>
      <c r="D538" s="18" t="s">
        <v>1177</v>
      </c>
      <c r="E538" s="19" t="s">
        <v>8</v>
      </c>
      <c r="F538" s="27" t="s">
        <v>21</v>
      </c>
      <c r="H538" s="28" t="s">
        <v>21</v>
      </c>
    </row>
    <row r="539" spans="1:8">
      <c r="A539" s="17">
        <v>536</v>
      </c>
      <c r="B539" s="18" t="s">
        <v>1167</v>
      </c>
      <c r="C539" s="18" t="s">
        <v>542</v>
      </c>
      <c r="D539" s="18" t="s">
        <v>1178</v>
      </c>
      <c r="E539" s="19" t="s">
        <v>8</v>
      </c>
      <c r="F539" s="19">
        <v>194</v>
      </c>
      <c r="H539">
        <v>194</v>
      </c>
    </row>
    <row r="540" spans="1:8">
      <c r="A540" s="17">
        <v>537</v>
      </c>
      <c r="B540" s="18" t="s">
        <v>1167</v>
      </c>
      <c r="C540" s="18" t="s">
        <v>1179</v>
      </c>
      <c r="D540" s="18" t="s">
        <v>1180</v>
      </c>
      <c r="E540" s="19" t="s">
        <v>8</v>
      </c>
      <c r="F540" s="19">
        <v>1365</v>
      </c>
      <c r="H540">
        <v>1365</v>
      </c>
    </row>
    <row r="541" spans="1:5">
      <c r="A541" s="16">
        <v>538</v>
      </c>
      <c r="B541" s="14" t="s">
        <v>1167</v>
      </c>
      <c r="C541" s="14" t="s">
        <v>1181</v>
      </c>
      <c r="D541" s="14" t="s">
        <v>1182</v>
      </c>
      <c r="E541" t="s">
        <v>8</v>
      </c>
    </row>
    <row r="542" spans="1:5">
      <c r="A542" s="16">
        <v>539</v>
      </c>
      <c r="B542" s="14" t="s">
        <v>1167</v>
      </c>
      <c r="C542" s="14" t="s">
        <v>1183</v>
      </c>
      <c r="D542" s="14" t="s">
        <v>1184</v>
      </c>
      <c r="E542" t="s">
        <v>8</v>
      </c>
    </row>
    <row r="543" spans="1:5">
      <c r="A543" s="16">
        <v>540</v>
      </c>
      <c r="B543" s="14" t="s">
        <v>1167</v>
      </c>
      <c r="C543" s="14" t="s">
        <v>1185</v>
      </c>
      <c r="D543" s="14" t="s">
        <v>1186</v>
      </c>
      <c r="E543" t="s">
        <v>8</v>
      </c>
    </row>
    <row r="544" spans="1:8">
      <c r="A544" s="17">
        <v>541</v>
      </c>
      <c r="B544" s="18" t="s">
        <v>1167</v>
      </c>
      <c r="C544" s="18" t="s">
        <v>1187</v>
      </c>
      <c r="D544" s="18" t="s">
        <v>1188</v>
      </c>
      <c r="E544" s="19" t="s">
        <v>8</v>
      </c>
      <c r="F544" s="27" t="s">
        <v>21</v>
      </c>
      <c r="H544" s="28" t="s">
        <v>21</v>
      </c>
    </row>
    <row r="545" spans="1:9">
      <c r="A545" s="16">
        <v>542</v>
      </c>
      <c r="B545" s="14" t="s">
        <v>1189</v>
      </c>
      <c r="C545" s="14" t="s">
        <v>1190</v>
      </c>
      <c r="D545" s="14" t="s">
        <v>1191</v>
      </c>
      <c r="E545" t="s">
        <v>8</v>
      </c>
      <c r="I545" t="s">
        <v>128</v>
      </c>
    </row>
    <row r="546" spans="1:9">
      <c r="A546" s="16">
        <v>543</v>
      </c>
      <c r="B546" s="14" t="s">
        <v>1189</v>
      </c>
      <c r="C546" s="14" t="s">
        <v>1192</v>
      </c>
      <c r="D546" s="14" t="s">
        <v>1193</v>
      </c>
      <c r="E546" t="s">
        <v>8</v>
      </c>
      <c r="I546" t="s">
        <v>128</v>
      </c>
    </row>
    <row r="547" spans="1:9">
      <c r="A547" s="16">
        <v>544</v>
      </c>
      <c r="B547" s="14" t="s">
        <v>1189</v>
      </c>
      <c r="C547" s="14" t="s">
        <v>1194</v>
      </c>
      <c r="D547" s="14" t="s">
        <v>1195</v>
      </c>
      <c r="E547" t="s">
        <v>8</v>
      </c>
      <c r="I547" t="s">
        <v>128</v>
      </c>
    </row>
    <row r="548" spans="1:9">
      <c r="A548" s="16">
        <v>545</v>
      </c>
      <c r="B548" s="14" t="s">
        <v>1189</v>
      </c>
      <c r="C548" s="14" t="s">
        <v>1196</v>
      </c>
      <c r="D548" s="14" t="s">
        <v>1197</v>
      </c>
      <c r="E548" t="s">
        <v>8</v>
      </c>
      <c r="I548" t="s">
        <v>128</v>
      </c>
    </row>
    <row r="549" spans="1:9">
      <c r="A549" s="16">
        <v>546</v>
      </c>
      <c r="B549" s="14" t="s">
        <v>1189</v>
      </c>
      <c r="C549" s="14" t="s">
        <v>1198</v>
      </c>
      <c r="D549" s="14" t="s">
        <v>1199</v>
      </c>
      <c r="E549" t="s">
        <v>8</v>
      </c>
      <c r="I549" t="s">
        <v>128</v>
      </c>
    </row>
    <row r="550" spans="1:9">
      <c r="A550" s="16">
        <v>547</v>
      </c>
      <c r="B550" s="14" t="s">
        <v>1189</v>
      </c>
      <c r="C550" s="14" t="s">
        <v>1200</v>
      </c>
      <c r="D550" s="14" t="s">
        <v>1201</v>
      </c>
      <c r="E550" t="s">
        <v>8</v>
      </c>
      <c r="I550" t="s">
        <v>128</v>
      </c>
    </row>
    <row r="551" spans="1:9">
      <c r="A551" s="16">
        <v>548</v>
      </c>
      <c r="B551" s="14" t="s">
        <v>1189</v>
      </c>
      <c r="C551" s="14" t="s">
        <v>1202</v>
      </c>
      <c r="D551" s="14" t="s">
        <v>1203</v>
      </c>
      <c r="E551" t="s">
        <v>8</v>
      </c>
      <c r="I551" t="s">
        <v>128</v>
      </c>
    </row>
    <row r="552" spans="1:9">
      <c r="A552" s="16">
        <v>549</v>
      </c>
      <c r="B552" s="14" t="s">
        <v>1189</v>
      </c>
      <c r="C552" s="14" t="s">
        <v>1204</v>
      </c>
      <c r="D552" s="14" t="s">
        <v>1205</v>
      </c>
      <c r="E552" t="s">
        <v>8</v>
      </c>
      <c r="I552" t="s">
        <v>128</v>
      </c>
    </row>
    <row r="553" spans="1:9">
      <c r="A553" s="16">
        <v>550</v>
      </c>
      <c r="B553" s="14" t="s">
        <v>1189</v>
      </c>
      <c r="C553" s="14" t="s">
        <v>1206</v>
      </c>
      <c r="D553" s="14" t="s">
        <v>1207</v>
      </c>
      <c r="E553" t="s">
        <v>8</v>
      </c>
      <c r="I553" t="s">
        <v>128</v>
      </c>
    </row>
    <row r="554" spans="1:9">
      <c r="A554" s="16">
        <v>551</v>
      </c>
      <c r="B554" s="14" t="s">
        <v>1189</v>
      </c>
      <c r="C554" s="14" t="s">
        <v>1208</v>
      </c>
      <c r="D554" s="14" t="s">
        <v>1209</v>
      </c>
      <c r="E554" t="s">
        <v>8</v>
      </c>
      <c r="I554" t="s">
        <v>128</v>
      </c>
    </row>
    <row r="555" spans="1:9">
      <c r="A555" s="16">
        <v>552</v>
      </c>
      <c r="B555" s="14" t="s">
        <v>1189</v>
      </c>
      <c r="C555" s="14" t="s">
        <v>1210</v>
      </c>
      <c r="D555" s="14" t="s">
        <v>1211</v>
      </c>
      <c r="E555" t="s">
        <v>8</v>
      </c>
      <c r="I555" t="s">
        <v>128</v>
      </c>
    </row>
    <row r="556" spans="1:9">
      <c r="A556" s="16">
        <v>553</v>
      </c>
      <c r="B556" s="14" t="s">
        <v>1189</v>
      </c>
      <c r="C556" s="14" t="s">
        <v>1212</v>
      </c>
      <c r="D556" s="14" t="s">
        <v>1213</v>
      </c>
      <c r="E556" t="s">
        <v>8</v>
      </c>
      <c r="I556" t="s">
        <v>128</v>
      </c>
    </row>
    <row r="557" spans="1:9">
      <c r="A557" s="16">
        <v>554</v>
      </c>
      <c r="B557" s="14" t="s">
        <v>1189</v>
      </c>
      <c r="C557" s="14" t="s">
        <v>1214</v>
      </c>
      <c r="D557" s="14" t="s">
        <v>1215</v>
      </c>
      <c r="E557" t="s">
        <v>8</v>
      </c>
      <c r="I557" t="s">
        <v>128</v>
      </c>
    </row>
    <row r="558" spans="1:9">
      <c r="A558" s="16">
        <v>555</v>
      </c>
      <c r="B558" s="14" t="s">
        <v>1189</v>
      </c>
      <c r="C558" s="14" t="s">
        <v>1216</v>
      </c>
      <c r="D558" s="14" t="s">
        <v>1217</v>
      </c>
      <c r="E558" t="s">
        <v>8</v>
      </c>
      <c r="I558" t="s">
        <v>128</v>
      </c>
    </row>
    <row r="559" spans="1:9">
      <c r="A559" s="16">
        <v>556</v>
      </c>
      <c r="B559" s="14" t="s">
        <v>1189</v>
      </c>
      <c r="C559" s="14" t="s">
        <v>1218</v>
      </c>
      <c r="D559" s="14" t="s">
        <v>1219</v>
      </c>
      <c r="E559" t="s">
        <v>8</v>
      </c>
      <c r="I559" t="s">
        <v>128</v>
      </c>
    </row>
    <row r="560" spans="1:9">
      <c r="A560" s="16">
        <v>557</v>
      </c>
      <c r="B560" s="14" t="s">
        <v>1189</v>
      </c>
      <c r="C560" s="14" t="s">
        <v>1220</v>
      </c>
      <c r="D560" s="14" t="s">
        <v>1221</v>
      </c>
      <c r="E560" t="s">
        <v>8</v>
      </c>
      <c r="I560" t="s">
        <v>128</v>
      </c>
    </row>
    <row r="561" spans="1:9">
      <c r="A561" s="16">
        <v>558</v>
      </c>
      <c r="B561" s="14" t="s">
        <v>1189</v>
      </c>
      <c r="C561" s="14" t="s">
        <v>1222</v>
      </c>
      <c r="D561" s="14" t="s">
        <v>1223</v>
      </c>
      <c r="E561" t="s">
        <v>8</v>
      </c>
      <c r="I561" t="s">
        <v>128</v>
      </c>
    </row>
    <row r="562" spans="1:9">
      <c r="A562" s="16">
        <v>559</v>
      </c>
      <c r="B562" s="14" t="s">
        <v>1189</v>
      </c>
      <c r="C562" s="14" t="s">
        <v>1224</v>
      </c>
      <c r="D562" s="14" t="s">
        <v>1225</v>
      </c>
      <c r="E562" t="s">
        <v>8</v>
      </c>
      <c r="I562" t="s">
        <v>128</v>
      </c>
    </row>
    <row r="563" spans="1:9">
      <c r="A563" s="16">
        <v>560</v>
      </c>
      <c r="B563" s="14" t="s">
        <v>1189</v>
      </c>
      <c r="C563" s="14" t="s">
        <v>1226</v>
      </c>
      <c r="D563" s="14" t="s">
        <v>1227</v>
      </c>
      <c r="E563" t="s">
        <v>8</v>
      </c>
      <c r="I563" t="s">
        <v>128</v>
      </c>
    </row>
    <row r="564" customHeight="1" spans="1:10">
      <c r="A564" s="16">
        <v>561</v>
      </c>
      <c r="B564" s="14" t="s">
        <v>1228</v>
      </c>
      <c r="C564" s="14" t="s">
        <v>1229</v>
      </c>
      <c r="D564" s="14" t="s">
        <v>1230</v>
      </c>
      <c r="E564" t="s">
        <v>8</v>
      </c>
      <c r="I564" s="14" t="str">
        <f>_xlfn.DISPIMG("ID_457A3F4B05B24DE9B46583F8DA955DFD",1)</f>
        <v>=DISPIMG("ID_457A3F4B05B24DE9B46583F8DA955DFD",1)</v>
      </c>
      <c r="J564" s="14"/>
    </row>
    <row r="565" spans="1:9">
      <c r="A565" s="17">
        <v>562</v>
      </c>
      <c r="B565" s="18" t="s">
        <v>1228</v>
      </c>
      <c r="C565" s="18" t="s">
        <v>1231</v>
      </c>
      <c r="D565" s="18" t="s">
        <v>1232</v>
      </c>
      <c r="E565" s="19" t="s">
        <v>8</v>
      </c>
      <c r="F565" s="19">
        <f>4618+8267</f>
        <v>12885</v>
      </c>
      <c r="H565">
        <f>4618+8267</f>
        <v>12885</v>
      </c>
      <c r="I565" s="1" t="s">
        <v>1233</v>
      </c>
    </row>
    <row r="566" spans="1:9">
      <c r="A566" s="17">
        <v>563</v>
      </c>
      <c r="B566" s="18" t="s">
        <v>1228</v>
      </c>
      <c r="C566" s="18" t="s">
        <v>1234</v>
      </c>
      <c r="D566" s="18" t="s">
        <v>1235</v>
      </c>
      <c r="E566" s="19" t="s">
        <v>8</v>
      </c>
      <c r="F566" s="19">
        <v>4514</v>
      </c>
      <c r="H566">
        <v>4514</v>
      </c>
      <c r="I566" s="1"/>
    </row>
    <row r="567" spans="1:9">
      <c r="A567" s="17">
        <v>564</v>
      </c>
      <c r="B567" s="18" t="s">
        <v>1228</v>
      </c>
      <c r="C567" s="18" t="s">
        <v>1236</v>
      </c>
      <c r="D567" s="18" t="s">
        <v>1237</v>
      </c>
      <c r="E567" s="19" t="s">
        <v>8</v>
      </c>
      <c r="F567" s="19">
        <f>2922+5961</f>
        <v>8883</v>
      </c>
      <c r="H567">
        <f>2922+5961</f>
        <v>8883</v>
      </c>
      <c r="I567" s="1" t="s">
        <v>1238</v>
      </c>
    </row>
    <row r="568" spans="1:9">
      <c r="A568" s="17">
        <v>565</v>
      </c>
      <c r="B568" s="18" t="s">
        <v>1228</v>
      </c>
      <c r="C568" s="18" t="s">
        <v>1239</v>
      </c>
      <c r="D568" s="18" t="s">
        <v>1240</v>
      </c>
      <c r="E568" s="19" t="s">
        <v>8</v>
      </c>
      <c r="F568" s="19">
        <f>6474+4616</f>
        <v>11090</v>
      </c>
      <c r="H568">
        <f>6474+4616</f>
        <v>11090</v>
      </c>
      <c r="I568" s="1" t="s">
        <v>1241</v>
      </c>
    </row>
    <row r="569" spans="1:9">
      <c r="A569" s="16">
        <v>566</v>
      </c>
      <c r="B569" s="14" t="s">
        <v>1228</v>
      </c>
      <c r="C569" s="14" t="s">
        <v>1242</v>
      </c>
      <c r="D569" s="14" t="s">
        <v>1243</v>
      </c>
      <c r="E569" t="s">
        <v>8</v>
      </c>
      <c r="I569" s="1"/>
    </row>
    <row r="570" spans="1:9">
      <c r="A570" s="17">
        <v>567</v>
      </c>
      <c r="B570" s="18" t="s">
        <v>1228</v>
      </c>
      <c r="C570" s="18" t="s">
        <v>1244</v>
      </c>
      <c r="D570" s="18" t="s">
        <v>1245</v>
      </c>
      <c r="E570" s="19" t="s">
        <v>8</v>
      </c>
      <c r="F570" s="19">
        <v>4545</v>
      </c>
      <c r="H570">
        <v>4545</v>
      </c>
      <c r="I570" s="1"/>
    </row>
    <row r="571" spans="1:9">
      <c r="A571" s="16">
        <v>568</v>
      </c>
      <c r="B571" s="14" t="s">
        <v>1228</v>
      </c>
      <c r="C571" s="14" t="s">
        <v>1246</v>
      </c>
      <c r="D571" s="14" t="s">
        <v>1247</v>
      </c>
      <c r="E571" t="s">
        <v>8</v>
      </c>
      <c r="I571" s="1"/>
    </row>
    <row r="572" spans="1:9">
      <c r="A572" s="16">
        <v>569</v>
      </c>
      <c r="B572" s="14" t="s">
        <v>1228</v>
      </c>
      <c r="C572" s="14" t="s">
        <v>1248</v>
      </c>
      <c r="D572" s="14" t="s">
        <v>1249</v>
      </c>
      <c r="E572" t="s">
        <v>8</v>
      </c>
      <c r="I572" s="1"/>
    </row>
    <row r="573" spans="1:9">
      <c r="A573" s="16">
        <v>570</v>
      </c>
      <c r="B573" s="14" t="s">
        <v>1228</v>
      </c>
      <c r="C573" s="14" t="s">
        <v>1250</v>
      </c>
      <c r="D573" s="14" t="s">
        <v>1251</v>
      </c>
      <c r="E573" t="s">
        <v>8</v>
      </c>
      <c r="I573" s="1"/>
    </row>
    <row r="574" spans="1:9">
      <c r="A574" s="16">
        <v>571</v>
      </c>
      <c r="B574" s="14" t="s">
        <v>1228</v>
      </c>
      <c r="C574" s="14" t="s">
        <v>1252</v>
      </c>
      <c r="D574" s="14" t="s">
        <v>1253</v>
      </c>
      <c r="E574" t="s">
        <v>8</v>
      </c>
      <c r="I574" s="1"/>
    </row>
    <row r="575" spans="1:9">
      <c r="A575" s="17">
        <v>572</v>
      </c>
      <c r="B575" s="18" t="s">
        <v>1228</v>
      </c>
      <c r="C575" s="18" t="s">
        <v>1254</v>
      </c>
      <c r="D575" s="18" t="s">
        <v>1255</v>
      </c>
      <c r="E575" s="19" t="s">
        <v>8</v>
      </c>
      <c r="F575" s="19">
        <v>4568</v>
      </c>
      <c r="H575">
        <v>4568</v>
      </c>
      <c r="I575" s="1" t="s">
        <v>1256</v>
      </c>
    </row>
    <row r="576" spans="1:9">
      <c r="A576" s="16">
        <v>573</v>
      </c>
      <c r="B576" s="14" t="s">
        <v>1228</v>
      </c>
      <c r="C576" s="14" t="s">
        <v>1257</v>
      </c>
      <c r="D576" s="14" t="s">
        <v>1258</v>
      </c>
      <c r="E576" t="s">
        <v>8</v>
      </c>
      <c r="I576" s="1"/>
    </row>
    <row r="577" customHeight="1" spans="1:9">
      <c r="A577" s="16">
        <v>574</v>
      </c>
      <c r="B577" s="14" t="s">
        <v>1259</v>
      </c>
      <c r="C577" s="14" t="s">
        <v>1260</v>
      </c>
      <c r="D577" s="14" t="s">
        <v>1261</v>
      </c>
      <c r="E577" t="s">
        <v>8</v>
      </c>
      <c r="I577" s="14" t="str">
        <f>_xlfn.DISPIMG("ID_405B541A3C434FAB88C7B0AED6ED3CF9",1)</f>
        <v>=DISPIMG("ID_405B541A3C434FAB88C7B0AED6ED3CF9",1)</v>
      </c>
    </row>
    <row r="578" spans="1:5">
      <c r="A578" s="16">
        <v>575</v>
      </c>
      <c r="B578" s="14" t="s">
        <v>1259</v>
      </c>
      <c r="C578" s="14" t="s">
        <v>1262</v>
      </c>
      <c r="D578" s="14" t="s">
        <v>1263</v>
      </c>
      <c r="E578" t="s">
        <v>8</v>
      </c>
    </row>
    <row r="579" spans="1:8">
      <c r="A579" s="17">
        <v>576</v>
      </c>
      <c r="B579" s="18" t="s">
        <v>1259</v>
      </c>
      <c r="C579" s="18" t="s">
        <v>1264</v>
      </c>
      <c r="D579" s="18" t="s">
        <v>1265</v>
      </c>
      <c r="E579" s="19" t="s">
        <v>8</v>
      </c>
      <c r="F579" s="19">
        <v>703</v>
      </c>
      <c r="H579">
        <v>703</v>
      </c>
    </row>
    <row r="580" spans="1:8">
      <c r="A580" s="17">
        <v>577</v>
      </c>
      <c r="B580" s="18" t="s">
        <v>1259</v>
      </c>
      <c r="C580" s="18" t="s">
        <v>1266</v>
      </c>
      <c r="D580" s="18" t="s">
        <v>1267</v>
      </c>
      <c r="E580" s="19" t="s">
        <v>8</v>
      </c>
      <c r="F580" s="19">
        <v>3695</v>
      </c>
      <c r="H580">
        <v>3695</v>
      </c>
    </row>
    <row r="581" spans="1:8">
      <c r="A581" s="17">
        <v>578</v>
      </c>
      <c r="B581" s="18" t="s">
        <v>1259</v>
      </c>
      <c r="C581" s="18" t="s">
        <v>468</v>
      </c>
      <c r="D581" s="18" t="s">
        <v>1268</v>
      </c>
      <c r="E581" s="19" t="s">
        <v>8</v>
      </c>
      <c r="F581" s="19">
        <v>2615</v>
      </c>
      <c r="H581">
        <v>2615</v>
      </c>
    </row>
    <row r="582" spans="1:8">
      <c r="A582" s="17">
        <v>579</v>
      </c>
      <c r="B582" s="18" t="s">
        <v>1259</v>
      </c>
      <c r="C582" s="18" t="s">
        <v>1269</v>
      </c>
      <c r="D582" s="18" t="s">
        <v>1270</v>
      </c>
      <c r="E582" s="19" t="s">
        <v>8</v>
      </c>
      <c r="F582" s="19">
        <v>6692</v>
      </c>
      <c r="H582">
        <v>6692</v>
      </c>
    </row>
    <row r="583" spans="1:8">
      <c r="A583" s="17">
        <v>580</v>
      </c>
      <c r="B583" s="18" t="s">
        <v>1259</v>
      </c>
      <c r="C583" s="18" t="s">
        <v>1271</v>
      </c>
      <c r="D583" s="18" t="s">
        <v>1272</v>
      </c>
      <c r="E583" s="19" t="s">
        <v>8</v>
      </c>
      <c r="F583" s="19">
        <v>3643</v>
      </c>
      <c r="H583">
        <v>3643</v>
      </c>
    </row>
    <row r="584" spans="1:8">
      <c r="A584" s="17">
        <v>581</v>
      </c>
      <c r="B584" s="18" t="s">
        <v>1259</v>
      </c>
      <c r="C584" s="18" t="s">
        <v>1273</v>
      </c>
      <c r="D584" s="18" t="s">
        <v>1274</v>
      </c>
      <c r="E584" s="19" t="s">
        <v>8</v>
      </c>
      <c r="F584" s="19">
        <v>1590</v>
      </c>
      <c r="H584">
        <v>1590</v>
      </c>
    </row>
    <row r="585" spans="1:8">
      <c r="A585" s="17">
        <v>582</v>
      </c>
      <c r="B585" s="18" t="s">
        <v>1259</v>
      </c>
      <c r="C585" s="18" t="s">
        <v>1275</v>
      </c>
      <c r="D585" s="18" t="s">
        <v>1276</v>
      </c>
      <c r="E585" s="19" t="s">
        <v>8</v>
      </c>
      <c r="F585" s="19">
        <v>6636</v>
      </c>
      <c r="H585">
        <v>6636</v>
      </c>
    </row>
    <row r="586" spans="1:5">
      <c r="A586" s="16">
        <v>583</v>
      </c>
      <c r="B586" s="14" t="s">
        <v>1259</v>
      </c>
      <c r="C586" s="14" t="s">
        <v>1277</v>
      </c>
      <c r="D586" s="14" t="s">
        <v>1278</v>
      </c>
      <c r="E586" t="s">
        <v>8</v>
      </c>
    </row>
    <row r="587" spans="1:5">
      <c r="A587" s="16">
        <v>584</v>
      </c>
      <c r="B587" s="14" t="s">
        <v>1259</v>
      </c>
      <c r="C587" s="14" t="s">
        <v>1279</v>
      </c>
      <c r="D587" s="14" t="s">
        <v>1280</v>
      </c>
      <c r="E587" t="s">
        <v>8</v>
      </c>
    </row>
    <row r="588" spans="1:8">
      <c r="A588" s="17">
        <v>585</v>
      </c>
      <c r="B588" s="18" t="s">
        <v>1259</v>
      </c>
      <c r="C588" s="18" t="s">
        <v>1281</v>
      </c>
      <c r="D588" s="18" t="s">
        <v>1282</v>
      </c>
      <c r="E588" s="19" t="s">
        <v>8</v>
      </c>
      <c r="F588" s="19">
        <v>16779</v>
      </c>
      <c r="H588">
        <v>16779</v>
      </c>
    </row>
    <row r="589" spans="1:8">
      <c r="A589" s="17">
        <v>586</v>
      </c>
      <c r="B589" s="18" t="s">
        <v>1259</v>
      </c>
      <c r="C589" s="18" t="s">
        <v>1283</v>
      </c>
      <c r="D589" s="18" t="s">
        <v>1284</v>
      </c>
      <c r="E589" s="19" t="s">
        <v>8</v>
      </c>
      <c r="F589" s="19">
        <v>7954</v>
      </c>
      <c r="H589">
        <v>7954</v>
      </c>
    </row>
    <row r="590" spans="1:5">
      <c r="A590" s="16">
        <v>587</v>
      </c>
      <c r="B590" s="14" t="s">
        <v>1259</v>
      </c>
      <c r="C590" s="14" t="s">
        <v>1285</v>
      </c>
      <c r="D590" s="14" t="s">
        <v>1286</v>
      </c>
      <c r="E590" t="s">
        <v>8</v>
      </c>
    </row>
    <row r="591" spans="1:5">
      <c r="A591" s="16">
        <v>588</v>
      </c>
      <c r="B591" s="14" t="s">
        <v>1259</v>
      </c>
      <c r="C591" s="14" t="s">
        <v>1287</v>
      </c>
      <c r="D591" s="14" t="s">
        <v>1288</v>
      </c>
      <c r="E591" t="s">
        <v>8</v>
      </c>
    </row>
    <row r="592" spans="1:5">
      <c r="A592" s="16">
        <v>589</v>
      </c>
      <c r="B592" s="14" t="s">
        <v>1259</v>
      </c>
      <c r="C592" s="14" t="s">
        <v>1289</v>
      </c>
      <c r="D592" s="14" t="s">
        <v>1290</v>
      </c>
      <c r="E592" t="s">
        <v>8</v>
      </c>
    </row>
    <row r="593" spans="1:5">
      <c r="A593" s="16">
        <v>590</v>
      </c>
      <c r="B593" s="14" t="s">
        <v>1259</v>
      </c>
      <c r="C593" s="14" t="s">
        <v>1291</v>
      </c>
      <c r="D593" s="14" t="s">
        <v>1292</v>
      </c>
      <c r="E593" t="s">
        <v>8</v>
      </c>
    </row>
    <row r="594" spans="1:5">
      <c r="A594" s="16">
        <v>591</v>
      </c>
      <c r="B594" s="14" t="s">
        <v>1259</v>
      </c>
      <c r="C594" s="14" t="s">
        <v>1293</v>
      </c>
      <c r="D594" s="14" t="s">
        <v>1294</v>
      </c>
      <c r="E594" t="s">
        <v>8</v>
      </c>
    </row>
    <row r="595" spans="1:5">
      <c r="A595" s="16">
        <v>592</v>
      </c>
      <c r="B595" s="14" t="s">
        <v>1259</v>
      </c>
      <c r="C595" s="14" t="s">
        <v>1295</v>
      </c>
      <c r="D595" s="14" t="s">
        <v>1296</v>
      </c>
      <c r="E595" t="s">
        <v>8</v>
      </c>
    </row>
    <row r="596" spans="1:5">
      <c r="A596" s="16">
        <v>593</v>
      </c>
      <c r="B596" s="14" t="s">
        <v>1259</v>
      </c>
      <c r="C596" s="14" t="s">
        <v>1297</v>
      </c>
      <c r="D596" s="14" t="s">
        <v>1298</v>
      </c>
      <c r="E596" t="s">
        <v>8</v>
      </c>
    </row>
    <row r="597" spans="1:5">
      <c r="A597" s="16">
        <v>594</v>
      </c>
      <c r="B597" s="14" t="s">
        <v>1259</v>
      </c>
      <c r="C597" s="14" t="s">
        <v>1299</v>
      </c>
      <c r="D597" s="14" t="s">
        <v>1300</v>
      </c>
      <c r="E597" t="s">
        <v>8</v>
      </c>
    </row>
    <row r="598" spans="1:5">
      <c r="A598" s="16">
        <v>595</v>
      </c>
      <c r="B598" s="14" t="s">
        <v>1259</v>
      </c>
      <c r="C598" s="14" t="s">
        <v>1301</v>
      </c>
      <c r="D598" s="14" t="s">
        <v>1302</v>
      </c>
      <c r="E598" t="s">
        <v>8</v>
      </c>
    </row>
    <row r="599" spans="1:5">
      <c r="A599" s="16">
        <v>596</v>
      </c>
      <c r="B599" s="14" t="s">
        <v>1259</v>
      </c>
      <c r="C599" s="14" t="s">
        <v>1303</v>
      </c>
      <c r="D599" s="14" t="s">
        <v>1304</v>
      </c>
      <c r="E599" t="s">
        <v>8</v>
      </c>
    </row>
    <row r="600" spans="1:5">
      <c r="A600" s="16">
        <v>597</v>
      </c>
      <c r="B600" s="14" t="s">
        <v>1259</v>
      </c>
      <c r="C600" s="14" t="s">
        <v>1305</v>
      </c>
      <c r="D600" s="14" t="s">
        <v>1306</v>
      </c>
      <c r="E600" t="s">
        <v>8</v>
      </c>
    </row>
    <row r="601" spans="1:5">
      <c r="A601" s="16">
        <v>598</v>
      </c>
      <c r="B601" s="14" t="s">
        <v>1259</v>
      </c>
      <c r="C601" s="14" t="s">
        <v>1307</v>
      </c>
      <c r="D601" s="14" t="s">
        <v>1308</v>
      </c>
      <c r="E601" t="s">
        <v>8</v>
      </c>
    </row>
    <row r="602" spans="1:5">
      <c r="A602" s="16">
        <v>599</v>
      </c>
      <c r="B602" s="14" t="s">
        <v>1259</v>
      </c>
      <c r="C602" s="14" t="s">
        <v>1309</v>
      </c>
      <c r="D602" s="14" t="s">
        <v>1310</v>
      </c>
      <c r="E602" t="s">
        <v>8</v>
      </c>
    </row>
    <row r="603" ht="13" customHeight="1" spans="1:9">
      <c r="A603" s="16">
        <v>600</v>
      </c>
      <c r="B603" s="14" t="s">
        <v>1311</v>
      </c>
      <c r="C603" s="14" t="s">
        <v>1312</v>
      </c>
      <c r="D603" s="14" t="s">
        <v>1313</v>
      </c>
      <c r="E603" t="s">
        <v>8</v>
      </c>
      <c r="I603" t="str">
        <f>_xlfn.DISPIMG("ID_E1ADC605A7984181ABFA2BCDD3504900",1)</f>
        <v>=DISPIMG("ID_E1ADC605A7984181ABFA2BCDD3504900",1)</v>
      </c>
    </row>
    <row r="604" spans="1:9">
      <c r="A604" s="17">
        <v>601</v>
      </c>
      <c r="B604" s="18" t="s">
        <v>1311</v>
      </c>
      <c r="C604" s="18" t="s">
        <v>1314</v>
      </c>
      <c r="D604" s="18" t="s">
        <v>1315</v>
      </c>
      <c r="E604" s="19" t="s">
        <v>8</v>
      </c>
      <c r="F604" s="19">
        <f>2330+4849</f>
        <v>7179</v>
      </c>
      <c r="H604">
        <f>2330+4849</f>
        <v>7179</v>
      </c>
      <c r="I604" s="1" t="s">
        <v>1316</v>
      </c>
    </row>
    <row r="605" spans="1:9">
      <c r="A605" s="17">
        <v>602</v>
      </c>
      <c r="B605" s="18" t="s">
        <v>1311</v>
      </c>
      <c r="C605" s="18" t="s">
        <v>1317</v>
      </c>
      <c r="D605" s="18" t="s">
        <v>1318</v>
      </c>
      <c r="E605" s="19" t="s">
        <v>8</v>
      </c>
      <c r="F605" s="19">
        <f>1503+1530</f>
        <v>3033</v>
      </c>
      <c r="H605">
        <f>1503+1530</f>
        <v>3033</v>
      </c>
      <c r="I605" s="1" t="s">
        <v>1319</v>
      </c>
    </row>
    <row r="606" spans="1:9">
      <c r="A606" s="17">
        <v>603</v>
      </c>
      <c r="B606" s="18" t="s">
        <v>1311</v>
      </c>
      <c r="C606" s="18" t="s">
        <v>183</v>
      </c>
      <c r="D606" s="18" t="s">
        <v>1320</v>
      </c>
      <c r="E606" s="19" t="s">
        <v>8</v>
      </c>
      <c r="F606" s="19">
        <v>1857</v>
      </c>
      <c r="H606">
        <v>1857</v>
      </c>
      <c r="I606" s="1" t="s">
        <v>1321</v>
      </c>
    </row>
    <row r="607" spans="1:9">
      <c r="A607" s="17">
        <v>604</v>
      </c>
      <c r="B607" s="18" t="s">
        <v>1311</v>
      </c>
      <c r="C607" s="18" t="s">
        <v>1322</v>
      </c>
      <c r="D607" s="18" t="s">
        <v>1323</v>
      </c>
      <c r="E607" s="19" t="s">
        <v>8</v>
      </c>
      <c r="F607" s="19">
        <v>4550</v>
      </c>
      <c r="H607">
        <v>4550</v>
      </c>
      <c r="I607" s="1"/>
    </row>
    <row r="608" spans="1:9">
      <c r="A608" s="17">
        <v>605</v>
      </c>
      <c r="B608" s="18" t="s">
        <v>1311</v>
      </c>
      <c r="C608" s="18" t="s">
        <v>1324</v>
      </c>
      <c r="D608" s="18" t="s">
        <v>1325</v>
      </c>
      <c r="E608" s="19" t="s">
        <v>8</v>
      </c>
      <c r="F608" s="19">
        <v>4245</v>
      </c>
      <c r="H608">
        <v>4245</v>
      </c>
      <c r="I608" s="1"/>
    </row>
    <row r="609" spans="1:9">
      <c r="A609" s="17">
        <v>606</v>
      </c>
      <c r="B609" s="18" t="s">
        <v>1311</v>
      </c>
      <c r="C609" s="18" t="s">
        <v>1326</v>
      </c>
      <c r="D609" s="18" t="s">
        <v>1327</v>
      </c>
      <c r="E609" s="19" t="s">
        <v>8</v>
      </c>
      <c r="F609" s="19">
        <f>165+385</f>
        <v>550</v>
      </c>
      <c r="H609">
        <f>165+385</f>
        <v>550</v>
      </c>
      <c r="I609" s="1" t="s">
        <v>1328</v>
      </c>
    </row>
    <row r="610" spans="1:9">
      <c r="A610" s="16">
        <v>607</v>
      </c>
      <c r="B610" s="14" t="s">
        <v>1311</v>
      </c>
      <c r="C610" s="14" t="s">
        <v>1329</v>
      </c>
      <c r="D610" s="14" t="s">
        <v>1330</v>
      </c>
      <c r="E610" t="s">
        <v>8</v>
      </c>
      <c r="I610" s="1"/>
    </row>
    <row r="611" spans="1:9">
      <c r="A611" s="16">
        <v>608</v>
      </c>
      <c r="B611" s="14" t="s">
        <v>1311</v>
      </c>
      <c r="C611" s="14" t="s">
        <v>1331</v>
      </c>
      <c r="D611" s="14" t="s">
        <v>1332</v>
      </c>
      <c r="E611" t="s">
        <v>8</v>
      </c>
      <c r="I611" s="1"/>
    </row>
    <row r="612" spans="1:9">
      <c r="A612" s="16">
        <v>609</v>
      </c>
      <c r="B612" s="14" t="s">
        <v>1311</v>
      </c>
      <c r="C612" s="14" t="s">
        <v>1333</v>
      </c>
      <c r="D612" s="14" t="s">
        <v>1334</v>
      </c>
      <c r="E612" t="s">
        <v>8</v>
      </c>
      <c r="I612" s="1"/>
    </row>
    <row r="613" spans="1:9">
      <c r="A613" s="16">
        <v>610</v>
      </c>
      <c r="B613" s="14" t="s">
        <v>1311</v>
      </c>
      <c r="C613" s="14" t="s">
        <v>1335</v>
      </c>
      <c r="D613" s="14" t="s">
        <v>1336</v>
      </c>
      <c r="E613" t="s">
        <v>8</v>
      </c>
      <c r="I613" s="1"/>
    </row>
    <row r="614" spans="1:9">
      <c r="A614" s="17">
        <v>611</v>
      </c>
      <c r="B614" s="18" t="s">
        <v>1311</v>
      </c>
      <c r="C614" s="18" t="s">
        <v>1337</v>
      </c>
      <c r="D614" s="18" t="s">
        <v>1338</v>
      </c>
      <c r="E614" s="19" t="s">
        <v>8</v>
      </c>
      <c r="F614" s="27" t="s">
        <v>21</v>
      </c>
      <c r="H614" s="28" t="s">
        <v>21</v>
      </c>
      <c r="I614" s="1"/>
    </row>
    <row r="615" ht="13" customHeight="1" spans="1:13">
      <c r="A615" s="16">
        <v>612</v>
      </c>
      <c r="B615" s="14" t="s">
        <v>1339</v>
      </c>
      <c r="C615" s="14" t="s">
        <v>1340</v>
      </c>
      <c r="D615" s="14" t="s">
        <v>1341</v>
      </c>
      <c r="E615" t="s">
        <v>8</v>
      </c>
      <c r="G615" s="12">
        <v>0</v>
      </c>
      <c r="I615" t="str">
        <f>_xlfn.DISPIMG("ID_95EAED198E4B4659BABAAE5445B5393F",1)</f>
        <v>=DISPIMG("ID_95EAED198E4B4659BABAAE5445B5393F",1)</v>
      </c>
      <c r="J615" t="s">
        <v>1339</v>
      </c>
      <c r="K615" t="s">
        <v>1342</v>
      </c>
      <c r="L615" t="s">
        <v>1339</v>
      </c>
      <c r="M615">
        <v>10301</v>
      </c>
    </row>
    <row r="616" spans="1:8">
      <c r="A616" s="17">
        <v>613</v>
      </c>
      <c r="B616" s="18" t="s">
        <v>1339</v>
      </c>
      <c r="C616" s="18" t="s">
        <v>1343</v>
      </c>
      <c r="D616" s="18" t="s">
        <v>1344</v>
      </c>
      <c r="E616" s="19" t="s">
        <v>8</v>
      </c>
      <c r="F616" s="19">
        <v>3101</v>
      </c>
      <c r="G616" s="12">
        <v>218</v>
      </c>
      <c r="H616">
        <v>3101</v>
      </c>
    </row>
    <row r="617" spans="1:8">
      <c r="A617" s="17">
        <v>614</v>
      </c>
      <c r="B617" s="18" t="s">
        <v>1339</v>
      </c>
      <c r="C617" s="18" t="s">
        <v>1345</v>
      </c>
      <c r="D617" s="18" t="s">
        <v>1346</v>
      </c>
      <c r="E617" s="19" t="s">
        <v>8</v>
      </c>
      <c r="F617" s="19">
        <v>2692</v>
      </c>
      <c r="G617" s="12">
        <v>1156</v>
      </c>
      <c r="H617">
        <v>2692</v>
      </c>
    </row>
    <row r="618" spans="1:8">
      <c r="A618" s="17">
        <v>615</v>
      </c>
      <c r="B618" s="18" t="s">
        <v>1339</v>
      </c>
      <c r="C618" s="18" t="s">
        <v>1347</v>
      </c>
      <c r="D618" s="18" t="s">
        <v>1348</v>
      </c>
      <c r="E618" s="19" t="s">
        <v>8</v>
      </c>
      <c r="F618" s="19">
        <v>10359</v>
      </c>
      <c r="G618" s="12">
        <v>2346</v>
      </c>
      <c r="H618">
        <v>10359</v>
      </c>
    </row>
    <row r="619" spans="1:8">
      <c r="A619" s="17">
        <v>616</v>
      </c>
      <c r="B619" s="18" t="s">
        <v>1339</v>
      </c>
      <c r="C619" s="18" t="s">
        <v>1349</v>
      </c>
      <c r="D619" s="18" t="s">
        <v>1350</v>
      </c>
      <c r="E619" s="19" t="s">
        <v>8</v>
      </c>
      <c r="F619" s="19">
        <v>6671</v>
      </c>
      <c r="G619" s="12">
        <v>420</v>
      </c>
      <c r="H619">
        <v>6671</v>
      </c>
    </row>
    <row r="620" spans="1:8">
      <c r="A620" s="17">
        <v>617</v>
      </c>
      <c r="B620" s="18" t="s">
        <v>1339</v>
      </c>
      <c r="C620" s="18" t="s">
        <v>1351</v>
      </c>
      <c r="D620" s="18" t="s">
        <v>1352</v>
      </c>
      <c r="E620" s="19" t="s">
        <v>8</v>
      </c>
      <c r="F620" s="19">
        <v>8745</v>
      </c>
      <c r="G620" s="12">
        <v>1246</v>
      </c>
      <c r="H620">
        <v>8745</v>
      </c>
    </row>
    <row r="621" spans="1:8">
      <c r="A621" s="17">
        <v>618</v>
      </c>
      <c r="B621" s="18" t="s">
        <v>1339</v>
      </c>
      <c r="C621" s="18" t="s">
        <v>1353</v>
      </c>
      <c r="D621" s="18" t="s">
        <v>1354</v>
      </c>
      <c r="E621" s="19" t="s">
        <v>8</v>
      </c>
      <c r="F621" s="19">
        <v>3219</v>
      </c>
      <c r="G621" s="12">
        <v>853</v>
      </c>
      <c r="H621">
        <v>3219</v>
      </c>
    </row>
    <row r="622" spans="1:8">
      <c r="A622" s="17">
        <v>619</v>
      </c>
      <c r="B622" s="18" t="s">
        <v>1339</v>
      </c>
      <c r="C622" s="18" t="s">
        <v>1355</v>
      </c>
      <c r="D622" s="18" t="s">
        <v>1356</v>
      </c>
      <c r="E622" s="19" t="s">
        <v>8</v>
      </c>
      <c r="F622" s="19">
        <v>678</v>
      </c>
      <c r="G622" s="12">
        <v>240</v>
      </c>
      <c r="H622">
        <v>678</v>
      </c>
    </row>
    <row r="623" spans="1:8">
      <c r="A623" s="17">
        <v>620</v>
      </c>
      <c r="B623" s="18" t="s">
        <v>1339</v>
      </c>
      <c r="C623" s="18" t="s">
        <v>1357</v>
      </c>
      <c r="D623" s="18" t="s">
        <v>1358</v>
      </c>
      <c r="E623" s="19" t="s">
        <v>8</v>
      </c>
      <c r="F623" s="27" t="s">
        <v>21</v>
      </c>
      <c r="G623" s="12">
        <v>0</v>
      </c>
      <c r="H623" s="28" t="s">
        <v>21</v>
      </c>
    </row>
    <row r="624" spans="1:8">
      <c r="A624" s="17">
        <v>621</v>
      </c>
      <c r="B624" s="18" t="s">
        <v>1339</v>
      </c>
      <c r="C624" s="18" t="s">
        <v>1359</v>
      </c>
      <c r="D624" s="18" t="s">
        <v>1360</v>
      </c>
      <c r="E624" s="19" t="s">
        <v>8</v>
      </c>
      <c r="F624" s="27" t="s">
        <v>21</v>
      </c>
      <c r="G624" s="12">
        <v>0</v>
      </c>
      <c r="H624" s="28" t="s">
        <v>21</v>
      </c>
    </row>
    <row r="625" ht="15" customHeight="1" spans="1:13">
      <c r="A625" s="16">
        <v>622</v>
      </c>
      <c r="B625" s="14" t="s">
        <v>1361</v>
      </c>
      <c r="C625" s="14" t="s">
        <v>1362</v>
      </c>
      <c r="D625" s="14" t="s">
        <v>1363</v>
      </c>
      <c r="E625" t="s">
        <v>8</v>
      </c>
      <c r="F625" s="14"/>
      <c r="G625" s="12">
        <v>0</v>
      </c>
      <c r="H625" s="14"/>
      <c r="I625" s="14" t="str">
        <f>_xlfn.DISPIMG("ID_DBFAA09608854BE8B6878B63F98B21AF",1)</f>
        <v>=DISPIMG("ID_DBFAA09608854BE8B6878B63F98B21AF",1)</v>
      </c>
      <c r="J625" s="14" t="s">
        <v>1361</v>
      </c>
      <c r="K625" t="s">
        <v>1364</v>
      </c>
      <c r="L625" t="s">
        <v>1361</v>
      </c>
      <c r="M625">
        <v>6547</v>
      </c>
    </row>
    <row r="626" spans="1:9">
      <c r="A626" s="17">
        <v>623</v>
      </c>
      <c r="B626" s="18" t="s">
        <v>1361</v>
      </c>
      <c r="C626" s="18" t="s">
        <v>1365</v>
      </c>
      <c r="D626" s="18" t="s">
        <v>1366</v>
      </c>
      <c r="E626" s="19" t="s">
        <v>8</v>
      </c>
      <c r="F626" s="19">
        <v>209</v>
      </c>
      <c r="G626" s="12">
        <v>0</v>
      </c>
      <c r="H626">
        <v>209</v>
      </c>
      <c r="I626" s="1"/>
    </row>
    <row r="627" spans="1:9">
      <c r="A627" s="17">
        <v>624</v>
      </c>
      <c r="B627" s="18" t="s">
        <v>1361</v>
      </c>
      <c r="C627" s="18" t="s">
        <v>1367</v>
      </c>
      <c r="D627" s="18" t="s">
        <v>1368</v>
      </c>
      <c r="E627" s="19" t="s">
        <v>8</v>
      </c>
      <c r="F627" s="19">
        <v>2454</v>
      </c>
      <c r="G627" s="12">
        <v>0</v>
      </c>
      <c r="H627">
        <v>2454</v>
      </c>
      <c r="I627" s="1"/>
    </row>
    <row r="628" spans="1:9">
      <c r="A628" s="17">
        <v>625</v>
      </c>
      <c r="B628" s="18" t="s">
        <v>1361</v>
      </c>
      <c r="C628" s="18" t="s">
        <v>1369</v>
      </c>
      <c r="D628" s="18" t="s">
        <v>1370</v>
      </c>
      <c r="E628" s="19" t="s">
        <v>8</v>
      </c>
      <c r="F628" s="19">
        <f>4925+8696</f>
        <v>13621</v>
      </c>
      <c r="G628" s="12">
        <v>635</v>
      </c>
      <c r="H628">
        <f>4925+8696</f>
        <v>13621</v>
      </c>
      <c r="I628" s="1" t="s">
        <v>1371</v>
      </c>
    </row>
    <row r="629" spans="1:9">
      <c r="A629" s="17">
        <v>626</v>
      </c>
      <c r="B629" s="18" t="s">
        <v>1361</v>
      </c>
      <c r="C629" s="18" t="s">
        <v>1372</v>
      </c>
      <c r="D629" s="18" t="s">
        <v>1373</v>
      </c>
      <c r="E629" s="19" t="s">
        <v>8</v>
      </c>
      <c r="F629" s="19">
        <v>842</v>
      </c>
      <c r="G629" s="12">
        <v>0</v>
      </c>
      <c r="H629">
        <v>842</v>
      </c>
      <c r="I629" s="1"/>
    </row>
    <row r="630" spans="1:9">
      <c r="A630" s="17">
        <v>627</v>
      </c>
      <c r="B630" s="18" t="s">
        <v>1361</v>
      </c>
      <c r="C630" s="18" t="s">
        <v>1374</v>
      </c>
      <c r="D630" s="18" t="s">
        <v>1375</v>
      </c>
      <c r="E630" s="19" t="s">
        <v>8</v>
      </c>
      <c r="F630" s="19">
        <v>1625</v>
      </c>
      <c r="G630" s="12">
        <v>0</v>
      </c>
      <c r="H630">
        <v>1625</v>
      </c>
      <c r="I630" s="1"/>
    </row>
    <row r="631" spans="1:9">
      <c r="A631" s="17">
        <v>628</v>
      </c>
      <c r="B631" s="18" t="s">
        <v>1361</v>
      </c>
      <c r="C631" s="18" t="s">
        <v>1376</v>
      </c>
      <c r="D631" s="18" t="s">
        <v>1377</v>
      </c>
      <c r="E631" s="19" t="s">
        <v>8</v>
      </c>
      <c r="F631" s="19">
        <f>6376+1334</f>
        <v>7710</v>
      </c>
      <c r="G631" s="12">
        <v>5129</v>
      </c>
      <c r="H631">
        <f>6376+1334</f>
        <v>7710</v>
      </c>
      <c r="I631" s="1" t="s">
        <v>1378</v>
      </c>
    </row>
    <row r="632" spans="1:9">
      <c r="A632" s="17">
        <v>629</v>
      </c>
      <c r="B632" s="18" t="s">
        <v>1361</v>
      </c>
      <c r="C632" s="18" t="s">
        <v>1379</v>
      </c>
      <c r="D632" s="18" t="s">
        <v>1380</v>
      </c>
      <c r="E632" s="19" t="s">
        <v>8</v>
      </c>
      <c r="F632" s="19">
        <v>6846</v>
      </c>
      <c r="G632" s="12">
        <v>1475</v>
      </c>
      <c r="H632">
        <v>6846</v>
      </c>
      <c r="I632" s="1"/>
    </row>
    <row r="633" spans="1:9">
      <c r="A633" s="17">
        <v>630</v>
      </c>
      <c r="B633" s="18" t="s">
        <v>1361</v>
      </c>
      <c r="C633" s="18" t="s">
        <v>1381</v>
      </c>
      <c r="D633" s="18" t="s">
        <v>1382</v>
      </c>
      <c r="E633" s="19" t="s">
        <v>8</v>
      </c>
      <c r="F633" s="19">
        <v>6161</v>
      </c>
      <c r="G633" s="12">
        <v>2398</v>
      </c>
      <c r="H633">
        <v>6161</v>
      </c>
      <c r="I633" s="1"/>
    </row>
    <row r="634" spans="1:9">
      <c r="A634" s="17">
        <v>631</v>
      </c>
      <c r="B634" s="18" t="s">
        <v>1361</v>
      </c>
      <c r="C634" s="18" t="s">
        <v>1383</v>
      </c>
      <c r="D634" s="18" t="s">
        <v>1384</v>
      </c>
      <c r="E634" s="19" t="s">
        <v>8</v>
      </c>
      <c r="F634" s="19">
        <v>2644</v>
      </c>
      <c r="G634" s="12">
        <v>0</v>
      </c>
      <c r="H634">
        <v>2644</v>
      </c>
      <c r="I634" s="1"/>
    </row>
    <row r="635" spans="1:9">
      <c r="A635" s="17">
        <v>632</v>
      </c>
      <c r="B635" s="18" t="s">
        <v>1361</v>
      </c>
      <c r="C635" s="18" t="s">
        <v>1385</v>
      </c>
      <c r="D635" s="18" t="s">
        <v>1386</v>
      </c>
      <c r="E635" s="19" t="s">
        <v>8</v>
      </c>
      <c r="F635" s="19">
        <v>2456</v>
      </c>
      <c r="G635" s="12">
        <v>0</v>
      </c>
      <c r="H635">
        <v>2456</v>
      </c>
      <c r="I635" s="1"/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34"/>
  <sheetViews>
    <sheetView topLeftCell="A118" workbookViewId="0">
      <selection activeCell="I134" sqref="I134"/>
    </sheetView>
  </sheetViews>
  <sheetFormatPr defaultColWidth="9" defaultRowHeight="14" outlineLevelCol="5"/>
  <cols>
    <col min="1" max="16384" width="9" style="12"/>
  </cols>
  <sheetData>
    <row r="1" s="12" customFormat="1" spans="2:6">
      <c r="B1" s="13" t="s">
        <v>1387</v>
      </c>
      <c r="C1" s="13" t="s">
        <v>1388</v>
      </c>
      <c r="D1" s="13" t="s">
        <v>1389</v>
      </c>
      <c r="E1" s="13" t="s">
        <v>1390</v>
      </c>
      <c r="F1" s="13" t="s">
        <v>1391</v>
      </c>
    </row>
    <row r="2" s="12" customFormat="1" spans="1:6">
      <c r="A2" s="13">
        <v>0</v>
      </c>
      <c r="B2" s="12" t="s">
        <v>5</v>
      </c>
      <c r="C2" s="12" t="s">
        <v>7</v>
      </c>
      <c r="D2" s="12" t="s">
        <v>6</v>
      </c>
      <c r="E2" s="12">
        <v>0</v>
      </c>
      <c r="F2" s="12">
        <v>0</v>
      </c>
    </row>
    <row r="3" s="12" customFormat="1" spans="1:6">
      <c r="A3" s="13">
        <v>1</v>
      </c>
      <c r="B3" s="12" t="s">
        <v>5</v>
      </c>
      <c r="C3" s="12" t="s">
        <v>11</v>
      </c>
      <c r="D3" s="12" t="s">
        <v>10</v>
      </c>
      <c r="E3" s="12">
        <v>108</v>
      </c>
      <c r="F3" s="12">
        <v>329</v>
      </c>
    </row>
    <row r="4" s="12" customFormat="1" spans="1:6">
      <c r="A4" s="13">
        <v>2</v>
      </c>
      <c r="B4" s="12" t="s">
        <v>5</v>
      </c>
      <c r="C4" s="12" t="s">
        <v>13</v>
      </c>
      <c r="D4" s="12" t="s">
        <v>12</v>
      </c>
      <c r="E4" s="12">
        <v>216</v>
      </c>
      <c r="F4" s="12">
        <v>658</v>
      </c>
    </row>
    <row r="5" s="12" customFormat="1" spans="1:6">
      <c r="A5" s="13">
        <v>3</v>
      </c>
      <c r="B5" s="12" t="s">
        <v>5</v>
      </c>
      <c r="C5" s="12" t="s">
        <v>15</v>
      </c>
      <c r="D5" s="12" t="s">
        <v>14</v>
      </c>
      <c r="E5" s="12">
        <v>332</v>
      </c>
      <c r="F5" s="12">
        <v>774</v>
      </c>
    </row>
    <row r="6" s="12" customFormat="1" spans="1:6">
      <c r="A6" s="13">
        <v>4</v>
      </c>
      <c r="B6" s="12" t="s">
        <v>5</v>
      </c>
      <c r="C6" s="12" t="s">
        <v>17</v>
      </c>
      <c r="D6" s="12" t="s">
        <v>16</v>
      </c>
      <c r="E6" s="12">
        <v>185</v>
      </c>
      <c r="F6" s="12">
        <v>294</v>
      </c>
    </row>
    <row r="7" s="12" customFormat="1" spans="1:6">
      <c r="A7" s="13">
        <v>5</v>
      </c>
      <c r="B7" s="12" t="s">
        <v>18</v>
      </c>
      <c r="C7" s="12" t="s">
        <v>20</v>
      </c>
      <c r="D7" s="12" t="s">
        <v>19</v>
      </c>
      <c r="E7" s="12">
        <v>0</v>
      </c>
      <c r="F7" s="12">
        <v>0</v>
      </c>
    </row>
    <row r="8" s="12" customFormat="1" spans="1:6">
      <c r="A8" s="13">
        <v>6</v>
      </c>
      <c r="B8" s="12" t="s">
        <v>18</v>
      </c>
      <c r="C8" s="12" t="s">
        <v>23</v>
      </c>
      <c r="D8" s="12" t="s">
        <v>22</v>
      </c>
      <c r="E8" s="12">
        <v>0</v>
      </c>
      <c r="F8" s="12">
        <v>0</v>
      </c>
    </row>
    <row r="9" s="12" customFormat="1" spans="1:6">
      <c r="A9" s="13">
        <v>7</v>
      </c>
      <c r="B9" s="12" t="s">
        <v>18</v>
      </c>
      <c r="C9" s="12" t="s">
        <v>25</v>
      </c>
      <c r="D9" s="12" t="s">
        <v>24</v>
      </c>
      <c r="E9" s="12">
        <v>0</v>
      </c>
      <c r="F9" s="12">
        <v>0</v>
      </c>
    </row>
    <row r="10" s="12" customFormat="1" spans="1:6">
      <c r="A10" s="13">
        <v>8</v>
      </c>
      <c r="B10" s="12" t="s">
        <v>18</v>
      </c>
      <c r="C10" s="12" t="s">
        <v>27</v>
      </c>
      <c r="D10" s="12" t="s">
        <v>26</v>
      </c>
      <c r="E10" s="12">
        <v>0</v>
      </c>
      <c r="F10" s="12">
        <v>0</v>
      </c>
    </row>
    <row r="11" s="12" customFormat="1" spans="1:6">
      <c r="A11" s="13">
        <v>9</v>
      </c>
      <c r="B11" s="12" t="s">
        <v>18</v>
      </c>
      <c r="C11" s="12" t="s">
        <v>29</v>
      </c>
      <c r="D11" s="12" t="s">
        <v>28</v>
      </c>
      <c r="E11" s="12">
        <v>0</v>
      </c>
      <c r="F11" s="12">
        <v>0</v>
      </c>
    </row>
    <row r="12" s="12" customFormat="1" spans="1:6">
      <c r="A12" s="13">
        <v>10</v>
      </c>
      <c r="B12" s="12" t="s">
        <v>18</v>
      </c>
      <c r="C12" s="12" t="s">
        <v>31</v>
      </c>
      <c r="D12" s="12" t="s">
        <v>30</v>
      </c>
      <c r="E12" s="12">
        <v>0</v>
      </c>
      <c r="F12" s="12">
        <v>0</v>
      </c>
    </row>
    <row r="13" s="12" customFormat="1" spans="1:6">
      <c r="A13" s="13">
        <v>11</v>
      </c>
      <c r="B13" s="12" t="s">
        <v>18</v>
      </c>
      <c r="C13" s="12" t="s">
        <v>33</v>
      </c>
      <c r="D13" s="12" t="s">
        <v>32</v>
      </c>
      <c r="E13" s="12">
        <v>0</v>
      </c>
      <c r="F13" s="12">
        <v>0</v>
      </c>
    </row>
    <row r="14" s="12" customFormat="1" spans="1:6">
      <c r="A14" s="13">
        <v>12</v>
      </c>
      <c r="B14" s="12" t="s">
        <v>18</v>
      </c>
      <c r="C14" s="12" t="s">
        <v>35</v>
      </c>
      <c r="D14" s="12" t="s">
        <v>34</v>
      </c>
      <c r="E14" s="12">
        <v>0</v>
      </c>
      <c r="F14" s="12">
        <v>0</v>
      </c>
    </row>
    <row r="15" s="12" customFormat="1" spans="1:6">
      <c r="A15" s="13">
        <v>13</v>
      </c>
      <c r="B15" s="12" t="s">
        <v>18</v>
      </c>
      <c r="C15" s="12" t="s">
        <v>37</v>
      </c>
      <c r="D15" s="12" t="s">
        <v>36</v>
      </c>
      <c r="E15" s="12">
        <v>0</v>
      </c>
      <c r="F15" s="12">
        <v>0</v>
      </c>
    </row>
    <row r="16" s="12" customFormat="1" spans="1:6">
      <c r="A16" s="13">
        <v>14</v>
      </c>
      <c r="B16" s="12" t="s">
        <v>18</v>
      </c>
      <c r="C16" s="12" t="s">
        <v>39</v>
      </c>
      <c r="D16" s="12" t="s">
        <v>38</v>
      </c>
      <c r="E16" s="12">
        <v>0</v>
      </c>
      <c r="F16" s="12">
        <v>0</v>
      </c>
    </row>
    <row r="17" s="12" customFormat="1" spans="1:6">
      <c r="A17" s="13">
        <v>15</v>
      </c>
      <c r="B17" s="12" t="s">
        <v>18</v>
      </c>
      <c r="C17" s="12" t="s">
        <v>41</v>
      </c>
      <c r="D17" s="12" t="s">
        <v>40</v>
      </c>
      <c r="E17" s="12">
        <v>0</v>
      </c>
      <c r="F17" s="12">
        <v>0</v>
      </c>
    </row>
    <row r="18" s="12" customFormat="1" spans="1:6">
      <c r="A18" s="13">
        <v>16</v>
      </c>
      <c r="B18" s="12" t="s">
        <v>18</v>
      </c>
      <c r="C18" s="12" t="s">
        <v>44</v>
      </c>
      <c r="D18" s="12" t="s">
        <v>43</v>
      </c>
      <c r="E18" s="12">
        <v>0</v>
      </c>
      <c r="F18" s="12">
        <v>0</v>
      </c>
    </row>
    <row r="19" s="12" customFormat="1" spans="1:6">
      <c r="A19" s="13">
        <v>17</v>
      </c>
      <c r="B19" s="12" t="s">
        <v>18</v>
      </c>
      <c r="C19" s="12" t="s">
        <v>46</v>
      </c>
      <c r="D19" s="12" t="s">
        <v>45</v>
      </c>
      <c r="E19" s="12">
        <v>0</v>
      </c>
      <c r="F19" s="12">
        <v>0</v>
      </c>
    </row>
    <row r="20" s="12" customFormat="1" spans="1:6">
      <c r="A20" s="13">
        <v>18</v>
      </c>
      <c r="B20" s="12" t="s">
        <v>18</v>
      </c>
      <c r="C20" s="12" t="s">
        <v>48</v>
      </c>
      <c r="D20" s="12" t="s">
        <v>47</v>
      </c>
      <c r="E20" s="12">
        <v>0</v>
      </c>
      <c r="F20" s="12">
        <v>0</v>
      </c>
    </row>
    <row r="21" s="12" customFormat="1" spans="1:6">
      <c r="A21" s="13">
        <v>19</v>
      </c>
      <c r="B21" s="12" t="s">
        <v>18</v>
      </c>
      <c r="C21" s="12" t="s">
        <v>50</v>
      </c>
      <c r="D21" s="12" t="s">
        <v>49</v>
      </c>
      <c r="E21" s="12">
        <v>0</v>
      </c>
      <c r="F21" s="12">
        <v>0</v>
      </c>
    </row>
    <row r="22" s="12" customFormat="1" spans="1:6">
      <c r="A22" s="13">
        <v>20</v>
      </c>
      <c r="B22" s="12" t="s">
        <v>18</v>
      </c>
      <c r="C22" s="12" t="s">
        <v>52</v>
      </c>
      <c r="D22" s="12" t="s">
        <v>51</v>
      </c>
      <c r="E22" s="12">
        <v>0</v>
      </c>
      <c r="F22" s="12">
        <v>0</v>
      </c>
    </row>
    <row r="23" s="12" customFormat="1" spans="1:6">
      <c r="A23" s="13">
        <v>21</v>
      </c>
      <c r="B23" s="12" t="s">
        <v>53</v>
      </c>
      <c r="C23" s="12" t="s">
        <v>54</v>
      </c>
      <c r="D23" s="12" t="s">
        <v>53</v>
      </c>
      <c r="E23" s="12">
        <v>6790</v>
      </c>
      <c r="F23" s="12">
        <v>6790</v>
      </c>
    </row>
    <row r="24" s="12" customFormat="1" spans="1:6">
      <c r="A24" s="13">
        <v>22</v>
      </c>
      <c r="B24" s="12" t="s">
        <v>56</v>
      </c>
      <c r="C24" s="12" t="s">
        <v>1392</v>
      </c>
      <c r="D24" s="12" t="s">
        <v>1393</v>
      </c>
      <c r="E24" s="12">
        <v>0</v>
      </c>
      <c r="F24" s="12">
        <v>0</v>
      </c>
    </row>
    <row r="25" s="12" customFormat="1" spans="1:6">
      <c r="A25" s="13">
        <v>23</v>
      </c>
      <c r="B25" s="12" t="s">
        <v>58</v>
      </c>
      <c r="C25" s="12" t="s">
        <v>60</v>
      </c>
      <c r="D25" s="12" t="s">
        <v>59</v>
      </c>
      <c r="E25" s="12">
        <v>0</v>
      </c>
      <c r="F25" s="12">
        <v>0</v>
      </c>
    </row>
    <row r="26" s="12" customFormat="1" spans="1:6">
      <c r="A26" s="13">
        <v>24</v>
      </c>
      <c r="B26" s="12" t="s">
        <v>58</v>
      </c>
      <c r="C26" s="12" t="s">
        <v>63</v>
      </c>
      <c r="D26" s="12" t="s">
        <v>62</v>
      </c>
      <c r="E26" s="12">
        <v>0</v>
      </c>
      <c r="F26" s="12">
        <v>0</v>
      </c>
    </row>
    <row r="27" s="12" customFormat="1" spans="1:6">
      <c r="A27" s="13">
        <v>25</v>
      </c>
      <c r="B27" s="12" t="s">
        <v>58</v>
      </c>
      <c r="C27" s="12" t="s">
        <v>65</v>
      </c>
      <c r="D27" s="12" t="s">
        <v>64</v>
      </c>
      <c r="E27" s="12">
        <v>0</v>
      </c>
      <c r="F27" s="12">
        <v>0</v>
      </c>
    </row>
    <row r="28" s="12" customFormat="1" spans="1:6">
      <c r="A28" s="13">
        <v>26</v>
      </c>
      <c r="B28" s="12" t="s">
        <v>58</v>
      </c>
      <c r="C28" s="12" t="s">
        <v>67</v>
      </c>
      <c r="D28" s="12" t="s">
        <v>66</v>
      </c>
      <c r="E28" s="12">
        <v>0</v>
      </c>
      <c r="F28" s="12">
        <v>0</v>
      </c>
    </row>
    <row r="29" s="12" customFormat="1" spans="1:6">
      <c r="A29" s="13">
        <v>27</v>
      </c>
      <c r="B29" s="12" t="s">
        <v>58</v>
      </c>
      <c r="C29" s="12" t="s">
        <v>69</v>
      </c>
      <c r="D29" s="12" t="s">
        <v>68</v>
      </c>
      <c r="E29" s="12">
        <v>0</v>
      </c>
      <c r="F29" s="12">
        <v>0</v>
      </c>
    </row>
    <row r="30" s="12" customFormat="1" spans="1:6">
      <c r="A30" s="13">
        <v>28</v>
      </c>
      <c r="B30" s="12" t="s">
        <v>58</v>
      </c>
      <c r="C30" s="12" t="s">
        <v>71</v>
      </c>
      <c r="D30" s="12" t="s">
        <v>70</v>
      </c>
      <c r="E30" s="12">
        <v>0</v>
      </c>
      <c r="F30" s="12">
        <v>0</v>
      </c>
    </row>
    <row r="31" s="12" customFormat="1" spans="1:6">
      <c r="A31" s="13">
        <v>29</v>
      </c>
      <c r="B31" s="12" t="s">
        <v>58</v>
      </c>
      <c r="C31" s="12" t="s">
        <v>73</v>
      </c>
      <c r="D31" s="12" t="s">
        <v>72</v>
      </c>
      <c r="E31" s="12">
        <v>0</v>
      </c>
      <c r="F31" s="12">
        <v>0</v>
      </c>
    </row>
    <row r="32" s="12" customFormat="1" spans="1:6">
      <c r="A32" s="13">
        <v>30</v>
      </c>
      <c r="B32" s="12" t="s">
        <v>58</v>
      </c>
      <c r="C32" s="12" t="s">
        <v>75</v>
      </c>
      <c r="D32" s="12" t="s">
        <v>74</v>
      </c>
      <c r="E32" s="12">
        <v>0</v>
      </c>
      <c r="F32" s="12">
        <v>0</v>
      </c>
    </row>
    <row r="33" s="12" customFormat="1" spans="1:6">
      <c r="A33" s="13">
        <v>31</v>
      </c>
      <c r="B33" s="12" t="s">
        <v>58</v>
      </c>
      <c r="C33" s="12" t="s">
        <v>77</v>
      </c>
      <c r="D33" s="12" t="s">
        <v>76</v>
      </c>
      <c r="E33" s="12">
        <v>0</v>
      </c>
      <c r="F33" s="12">
        <v>0</v>
      </c>
    </row>
    <row r="34" s="12" customFormat="1" spans="1:6">
      <c r="A34" s="13">
        <v>32</v>
      </c>
      <c r="B34" s="12" t="s">
        <v>58</v>
      </c>
      <c r="C34" s="12" t="s">
        <v>79</v>
      </c>
      <c r="D34" s="12" t="s">
        <v>78</v>
      </c>
      <c r="E34" s="12">
        <v>0</v>
      </c>
      <c r="F34" s="12">
        <v>0</v>
      </c>
    </row>
    <row r="35" s="12" customFormat="1" spans="1:6">
      <c r="A35" s="13">
        <v>33</v>
      </c>
      <c r="B35" s="12" t="s">
        <v>80</v>
      </c>
      <c r="C35" s="12" t="s">
        <v>82</v>
      </c>
      <c r="D35" s="12" t="s">
        <v>81</v>
      </c>
      <c r="E35" s="12">
        <v>0</v>
      </c>
      <c r="F35" s="12">
        <v>0</v>
      </c>
    </row>
    <row r="36" s="12" customFormat="1" spans="1:6">
      <c r="A36" s="13">
        <v>34</v>
      </c>
      <c r="B36" s="12" t="s">
        <v>80</v>
      </c>
      <c r="C36" s="12" t="s">
        <v>85</v>
      </c>
      <c r="D36" s="12" t="s">
        <v>84</v>
      </c>
      <c r="E36" s="12">
        <v>172</v>
      </c>
      <c r="F36" s="12">
        <v>184</v>
      </c>
    </row>
    <row r="37" s="12" customFormat="1" spans="1:6">
      <c r="A37" s="13">
        <v>35</v>
      </c>
      <c r="B37" s="12" t="s">
        <v>80</v>
      </c>
      <c r="C37" s="12" t="s">
        <v>87</v>
      </c>
      <c r="D37" s="12" t="s">
        <v>86</v>
      </c>
      <c r="E37" s="12">
        <v>364</v>
      </c>
      <c r="F37" s="12">
        <v>377</v>
      </c>
    </row>
    <row r="38" s="12" customFormat="1" spans="1:6">
      <c r="A38" s="13">
        <v>36</v>
      </c>
      <c r="B38" s="12" t="s">
        <v>80</v>
      </c>
      <c r="C38" s="12" t="s">
        <v>89</v>
      </c>
      <c r="D38" s="12" t="s">
        <v>88</v>
      </c>
      <c r="E38" s="12">
        <v>0</v>
      </c>
      <c r="F38" s="12">
        <v>0</v>
      </c>
    </row>
    <row r="39" s="12" customFormat="1" spans="1:6">
      <c r="A39" s="13">
        <v>37</v>
      </c>
      <c r="B39" s="12" t="s">
        <v>80</v>
      </c>
      <c r="C39" s="12" t="s">
        <v>92</v>
      </c>
      <c r="D39" s="12" t="s">
        <v>91</v>
      </c>
      <c r="E39" s="12">
        <v>0</v>
      </c>
      <c r="F39" s="12">
        <v>0</v>
      </c>
    </row>
    <row r="40" s="12" customFormat="1" spans="1:6">
      <c r="A40" s="13">
        <v>38</v>
      </c>
      <c r="B40" s="12" t="s">
        <v>80</v>
      </c>
      <c r="C40" s="12" t="s">
        <v>94</v>
      </c>
      <c r="D40" s="12" t="s">
        <v>93</v>
      </c>
      <c r="E40" s="12">
        <v>0</v>
      </c>
      <c r="F40" s="12">
        <v>0</v>
      </c>
    </row>
    <row r="41" s="12" customFormat="1" spans="1:6">
      <c r="A41" s="13">
        <v>39</v>
      </c>
      <c r="B41" s="12" t="s">
        <v>80</v>
      </c>
      <c r="C41" s="12" t="s">
        <v>96</v>
      </c>
      <c r="D41" s="12" t="s">
        <v>95</v>
      </c>
      <c r="E41" s="12">
        <v>0</v>
      </c>
      <c r="F41" s="12">
        <v>0</v>
      </c>
    </row>
    <row r="42" s="12" customFormat="1" spans="1:6">
      <c r="A42" s="13">
        <v>40</v>
      </c>
      <c r="B42" s="12" t="s">
        <v>80</v>
      </c>
      <c r="C42" s="12" t="s">
        <v>98</v>
      </c>
      <c r="D42" s="12" t="s">
        <v>97</v>
      </c>
      <c r="E42" s="12">
        <v>0</v>
      </c>
      <c r="F42" s="12">
        <v>0</v>
      </c>
    </row>
    <row r="43" s="12" customFormat="1" spans="1:6">
      <c r="A43" s="13">
        <v>41</v>
      </c>
      <c r="B43" s="12" t="s">
        <v>80</v>
      </c>
      <c r="C43" s="12" t="s">
        <v>100</v>
      </c>
      <c r="D43" s="12" t="s">
        <v>99</v>
      </c>
      <c r="E43" s="12">
        <v>0</v>
      </c>
      <c r="F43" s="12">
        <v>0</v>
      </c>
    </row>
    <row r="44" s="12" customFormat="1" spans="1:6">
      <c r="A44" s="13">
        <v>42</v>
      </c>
      <c r="B44" s="12" t="s">
        <v>80</v>
      </c>
      <c r="C44" s="12" t="s">
        <v>102</v>
      </c>
      <c r="D44" s="12" t="s">
        <v>101</v>
      </c>
      <c r="E44" s="12">
        <v>0</v>
      </c>
      <c r="F44" s="12">
        <v>0</v>
      </c>
    </row>
    <row r="45" s="12" customFormat="1" spans="1:6">
      <c r="A45" s="13">
        <v>43</v>
      </c>
      <c r="B45" s="12" t="s">
        <v>80</v>
      </c>
      <c r="C45" s="12" t="s">
        <v>104</v>
      </c>
      <c r="D45" s="12" t="s">
        <v>103</v>
      </c>
      <c r="E45" s="12">
        <v>0</v>
      </c>
      <c r="F45" s="12">
        <v>0</v>
      </c>
    </row>
    <row r="46" s="12" customFormat="1" spans="1:6">
      <c r="A46" s="13">
        <v>44</v>
      </c>
      <c r="B46" s="12" t="s">
        <v>80</v>
      </c>
      <c r="C46" s="12" t="s">
        <v>106</v>
      </c>
      <c r="D46" s="12" t="s">
        <v>105</v>
      </c>
      <c r="E46" s="12">
        <v>0</v>
      </c>
      <c r="F46" s="12">
        <v>0</v>
      </c>
    </row>
    <row r="47" s="12" customFormat="1" spans="1:6">
      <c r="A47" s="13">
        <v>45</v>
      </c>
      <c r="B47" s="12" t="s">
        <v>80</v>
      </c>
      <c r="C47" s="12" t="s">
        <v>108</v>
      </c>
      <c r="D47" s="12" t="s">
        <v>107</v>
      </c>
      <c r="E47" s="12">
        <v>0</v>
      </c>
      <c r="F47" s="12">
        <v>0</v>
      </c>
    </row>
    <row r="48" s="12" customFormat="1" spans="1:6">
      <c r="A48" s="13">
        <v>46</v>
      </c>
      <c r="B48" s="12" t="s">
        <v>80</v>
      </c>
      <c r="C48" s="12" t="s">
        <v>110</v>
      </c>
      <c r="D48" s="12" t="s">
        <v>109</v>
      </c>
      <c r="E48" s="12">
        <v>0</v>
      </c>
      <c r="F48" s="12">
        <v>0</v>
      </c>
    </row>
    <row r="49" s="12" customFormat="1" spans="1:6">
      <c r="A49" s="13">
        <v>47</v>
      </c>
      <c r="B49" s="12" t="s">
        <v>111</v>
      </c>
      <c r="C49" s="12" t="s">
        <v>113</v>
      </c>
      <c r="D49" s="12" t="s">
        <v>112</v>
      </c>
      <c r="E49" s="12">
        <v>0</v>
      </c>
      <c r="F49" s="12">
        <v>0</v>
      </c>
    </row>
    <row r="50" s="12" customFormat="1" spans="1:6">
      <c r="A50" s="13">
        <v>48</v>
      </c>
      <c r="B50" s="12" t="s">
        <v>111</v>
      </c>
      <c r="C50" s="12" t="s">
        <v>116</v>
      </c>
      <c r="D50" s="12" t="s">
        <v>115</v>
      </c>
      <c r="E50" s="12">
        <v>30</v>
      </c>
      <c r="F50" s="12">
        <v>453</v>
      </c>
    </row>
    <row r="51" s="12" customFormat="1" spans="1:6">
      <c r="A51" s="13">
        <v>49</v>
      </c>
      <c r="B51" s="12" t="s">
        <v>111</v>
      </c>
      <c r="C51" s="12" t="s">
        <v>118</v>
      </c>
      <c r="D51" s="12" t="s">
        <v>117</v>
      </c>
      <c r="E51" s="12">
        <v>34</v>
      </c>
      <c r="F51" s="12">
        <v>982</v>
      </c>
    </row>
    <row r="52" s="12" customFormat="1" spans="1:6">
      <c r="A52" s="13">
        <v>50</v>
      </c>
      <c r="B52" s="12" t="s">
        <v>111</v>
      </c>
      <c r="C52" s="12" t="s">
        <v>120</v>
      </c>
      <c r="D52" s="12" t="s">
        <v>119</v>
      </c>
      <c r="E52" s="12">
        <v>1393</v>
      </c>
      <c r="F52" s="12">
        <v>2905</v>
      </c>
    </row>
    <row r="53" s="12" customFormat="1" spans="1:6">
      <c r="A53" s="13">
        <v>51</v>
      </c>
      <c r="B53" s="12" t="s">
        <v>111</v>
      </c>
      <c r="C53" s="12" t="s">
        <v>122</v>
      </c>
      <c r="D53" s="12" t="s">
        <v>121</v>
      </c>
      <c r="E53" s="12">
        <v>862</v>
      </c>
      <c r="F53" s="12">
        <v>2812</v>
      </c>
    </row>
    <row r="54" s="12" customFormat="1" spans="1:6">
      <c r="A54" s="13">
        <v>52</v>
      </c>
      <c r="B54" s="12" t="s">
        <v>111</v>
      </c>
      <c r="C54" s="12" t="s">
        <v>124</v>
      </c>
      <c r="D54" s="12" t="s">
        <v>123</v>
      </c>
      <c r="E54" s="12">
        <v>359</v>
      </c>
      <c r="F54" s="12">
        <v>1192</v>
      </c>
    </row>
    <row r="55" s="12" customFormat="1" spans="1:6">
      <c r="A55" s="13">
        <v>53</v>
      </c>
      <c r="B55" s="12" t="s">
        <v>125</v>
      </c>
      <c r="C55" s="12" t="s">
        <v>127</v>
      </c>
      <c r="D55" s="12" t="s">
        <v>126</v>
      </c>
      <c r="E55" s="12">
        <v>0</v>
      </c>
      <c r="F55" s="12">
        <v>0</v>
      </c>
    </row>
    <row r="56" s="12" customFormat="1" spans="1:6">
      <c r="A56" s="13">
        <v>54</v>
      </c>
      <c r="B56" s="12" t="s">
        <v>125</v>
      </c>
      <c r="C56" s="12" t="s">
        <v>130</v>
      </c>
      <c r="D56" s="12" t="s">
        <v>129</v>
      </c>
      <c r="E56" s="12">
        <v>0</v>
      </c>
      <c r="F56" s="12">
        <v>0</v>
      </c>
    </row>
    <row r="57" s="12" customFormat="1" spans="1:6">
      <c r="A57" s="13">
        <v>55</v>
      </c>
      <c r="B57" s="12" t="s">
        <v>125</v>
      </c>
      <c r="C57" s="12" t="s">
        <v>132</v>
      </c>
      <c r="D57" s="12" t="s">
        <v>131</v>
      </c>
      <c r="E57" s="12">
        <v>0</v>
      </c>
      <c r="F57" s="12">
        <v>0</v>
      </c>
    </row>
    <row r="58" s="12" customFormat="1" spans="1:6">
      <c r="A58" s="13">
        <v>56</v>
      </c>
      <c r="B58" s="12" t="s">
        <v>125</v>
      </c>
      <c r="C58" s="12" t="s">
        <v>134</v>
      </c>
      <c r="D58" s="12" t="s">
        <v>133</v>
      </c>
      <c r="E58" s="12">
        <v>0</v>
      </c>
      <c r="F58" s="12">
        <v>0</v>
      </c>
    </row>
    <row r="59" s="12" customFormat="1" spans="1:6">
      <c r="A59" s="13">
        <v>57</v>
      </c>
      <c r="B59" s="12" t="s">
        <v>125</v>
      </c>
      <c r="C59" s="12" t="s">
        <v>136</v>
      </c>
      <c r="D59" s="12" t="s">
        <v>135</v>
      </c>
      <c r="E59" s="12">
        <v>0</v>
      </c>
      <c r="F59" s="12">
        <v>0</v>
      </c>
    </row>
    <row r="60" s="12" customFormat="1" spans="1:6">
      <c r="A60" s="13">
        <v>58</v>
      </c>
      <c r="B60" s="12" t="s">
        <v>125</v>
      </c>
      <c r="C60" s="12" t="s">
        <v>138</v>
      </c>
      <c r="D60" s="12" t="s">
        <v>137</v>
      </c>
      <c r="E60" s="12">
        <v>0</v>
      </c>
      <c r="F60" s="12">
        <v>0</v>
      </c>
    </row>
    <row r="61" s="12" customFormat="1" spans="1:6">
      <c r="A61" s="13">
        <v>59</v>
      </c>
      <c r="B61" s="12" t="s">
        <v>125</v>
      </c>
      <c r="C61" s="12" t="s">
        <v>140</v>
      </c>
      <c r="D61" s="12" t="s">
        <v>139</v>
      </c>
      <c r="E61" s="12">
        <v>0</v>
      </c>
      <c r="F61" s="12">
        <v>0</v>
      </c>
    </row>
    <row r="62" s="12" customFormat="1" spans="1:6">
      <c r="A62" s="13">
        <v>60</v>
      </c>
      <c r="B62" s="12" t="s">
        <v>125</v>
      </c>
      <c r="C62" s="12" t="s">
        <v>142</v>
      </c>
      <c r="D62" s="12" t="s">
        <v>141</v>
      </c>
      <c r="E62" s="12">
        <v>0</v>
      </c>
      <c r="F62" s="12">
        <v>0</v>
      </c>
    </row>
    <row r="63" s="12" customFormat="1" spans="1:6">
      <c r="A63" s="13">
        <v>61</v>
      </c>
      <c r="B63" s="12" t="s">
        <v>125</v>
      </c>
      <c r="C63" s="12" t="s">
        <v>144</v>
      </c>
      <c r="D63" s="12" t="s">
        <v>143</v>
      </c>
      <c r="E63" s="12">
        <v>0</v>
      </c>
      <c r="F63" s="12">
        <v>0</v>
      </c>
    </row>
    <row r="64" s="12" customFormat="1" spans="1:6">
      <c r="A64" s="13">
        <v>62</v>
      </c>
      <c r="B64" s="12" t="s">
        <v>125</v>
      </c>
      <c r="C64" s="12" t="s">
        <v>146</v>
      </c>
      <c r="D64" s="12" t="s">
        <v>145</v>
      </c>
      <c r="E64" s="12">
        <v>0</v>
      </c>
      <c r="F64" s="12">
        <v>0</v>
      </c>
    </row>
    <row r="65" s="12" customFormat="1" spans="1:6">
      <c r="A65" s="13">
        <v>63</v>
      </c>
      <c r="B65" s="12" t="s">
        <v>125</v>
      </c>
      <c r="C65" s="12" t="s">
        <v>148</v>
      </c>
      <c r="D65" s="12" t="s">
        <v>147</v>
      </c>
      <c r="E65" s="12">
        <v>0</v>
      </c>
      <c r="F65" s="12">
        <v>0</v>
      </c>
    </row>
    <row r="66" s="12" customFormat="1" spans="1:6">
      <c r="A66" s="13">
        <v>64</v>
      </c>
      <c r="B66" s="12" t="s">
        <v>125</v>
      </c>
      <c r="C66" s="12" t="s">
        <v>150</v>
      </c>
      <c r="D66" s="12" t="s">
        <v>149</v>
      </c>
      <c r="E66" s="12">
        <v>0</v>
      </c>
      <c r="F66" s="12">
        <v>0</v>
      </c>
    </row>
    <row r="67" s="12" customFormat="1" spans="1:6">
      <c r="A67" s="13">
        <v>65</v>
      </c>
      <c r="B67" s="12" t="s">
        <v>125</v>
      </c>
      <c r="C67" s="12" t="s">
        <v>152</v>
      </c>
      <c r="D67" s="12" t="s">
        <v>151</v>
      </c>
      <c r="E67" s="12">
        <v>0</v>
      </c>
      <c r="F67" s="12">
        <v>0</v>
      </c>
    </row>
    <row r="68" s="12" customFormat="1" spans="1:6">
      <c r="A68" s="13">
        <v>66</v>
      </c>
      <c r="B68" s="12" t="s">
        <v>125</v>
      </c>
      <c r="C68" s="12" t="s">
        <v>154</v>
      </c>
      <c r="D68" s="12" t="s">
        <v>153</v>
      </c>
      <c r="E68" s="12">
        <v>0</v>
      </c>
      <c r="F68" s="12">
        <v>0</v>
      </c>
    </row>
    <row r="69" s="12" customFormat="1" spans="1:6">
      <c r="A69" s="13">
        <v>67</v>
      </c>
      <c r="B69" s="12" t="s">
        <v>125</v>
      </c>
      <c r="C69" s="12" t="s">
        <v>156</v>
      </c>
      <c r="D69" s="12" t="s">
        <v>155</v>
      </c>
      <c r="E69" s="12">
        <v>0</v>
      </c>
      <c r="F69" s="12">
        <v>0</v>
      </c>
    </row>
    <row r="70" s="12" customFormat="1" spans="1:6">
      <c r="A70" s="13">
        <v>68</v>
      </c>
      <c r="B70" s="12" t="s">
        <v>125</v>
      </c>
      <c r="C70" s="12" t="s">
        <v>158</v>
      </c>
      <c r="D70" s="12" t="s">
        <v>157</v>
      </c>
      <c r="E70" s="12">
        <v>0</v>
      </c>
      <c r="F70" s="12">
        <v>0</v>
      </c>
    </row>
    <row r="71" s="12" customFormat="1" spans="1:6">
      <c r="A71" s="13">
        <v>69</v>
      </c>
      <c r="B71" s="12" t="s">
        <v>125</v>
      </c>
      <c r="C71" s="12" t="s">
        <v>160</v>
      </c>
      <c r="D71" s="12" t="s">
        <v>159</v>
      </c>
      <c r="E71" s="12">
        <v>0</v>
      </c>
      <c r="F71" s="12">
        <v>0</v>
      </c>
    </row>
    <row r="72" s="12" customFormat="1" spans="1:6">
      <c r="A72" s="13">
        <v>70</v>
      </c>
      <c r="B72" s="12" t="s">
        <v>125</v>
      </c>
      <c r="C72" s="12" t="s">
        <v>162</v>
      </c>
      <c r="D72" s="12" t="s">
        <v>161</v>
      </c>
      <c r="E72" s="12">
        <v>0</v>
      </c>
      <c r="F72" s="12">
        <v>0</v>
      </c>
    </row>
    <row r="73" s="12" customFormat="1" spans="1:6">
      <c r="A73" s="13">
        <v>71</v>
      </c>
      <c r="B73" s="12" t="s">
        <v>125</v>
      </c>
      <c r="C73" s="12" t="s">
        <v>164</v>
      </c>
      <c r="D73" s="12" t="s">
        <v>163</v>
      </c>
      <c r="E73" s="12">
        <v>0</v>
      </c>
      <c r="F73" s="12">
        <v>0</v>
      </c>
    </row>
    <row r="74" s="12" customFormat="1" spans="1:6">
      <c r="A74" s="13">
        <v>72</v>
      </c>
      <c r="B74" s="12" t="s">
        <v>125</v>
      </c>
      <c r="C74" s="12" t="s">
        <v>166</v>
      </c>
      <c r="D74" s="12" t="s">
        <v>165</v>
      </c>
      <c r="E74" s="12">
        <v>0</v>
      </c>
      <c r="F74" s="12">
        <v>0</v>
      </c>
    </row>
    <row r="75" s="12" customFormat="1" spans="1:6">
      <c r="A75" s="13">
        <v>73</v>
      </c>
      <c r="B75" s="12" t="s">
        <v>125</v>
      </c>
      <c r="C75" s="12" t="s">
        <v>168</v>
      </c>
      <c r="D75" s="12" t="s">
        <v>167</v>
      </c>
      <c r="E75" s="12">
        <v>0</v>
      </c>
      <c r="F75" s="12">
        <v>0</v>
      </c>
    </row>
    <row r="76" s="12" customFormat="1" spans="1:6">
      <c r="A76" s="13">
        <v>74</v>
      </c>
      <c r="B76" s="12" t="s">
        <v>125</v>
      </c>
      <c r="C76" s="12" t="s">
        <v>170</v>
      </c>
      <c r="D76" s="12" t="s">
        <v>169</v>
      </c>
      <c r="E76" s="12">
        <v>0</v>
      </c>
      <c r="F76" s="12">
        <v>0</v>
      </c>
    </row>
    <row r="77" s="12" customFormat="1" spans="1:6">
      <c r="A77" s="13">
        <v>75</v>
      </c>
      <c r="B77" s="12" t="s">
        <v>125</v>
      </c>
      <c r="C77" s="12" t="s">
        <v>172</v>
      </c>
      <c r="D77" s="12" t="s">
        <v>171</v>
      </c>
      <c r="E77" s="12">
        <v>0</v>
      </c>
      <c r="F77" s="12">
        <v>0</v>
      </c>
    </row>
    <row r="78" s="12" customFormat="1" spans="1:6">
      <c r="A78" s="13">
        <v>76</v>
      </c>
      <c r="B78" s="12" t="s">
        <v>125</v>
      </c>
      <c r="C78" s="12" t="s">
        <v>174</v>
      </c>
      <c r="D78" s="12" t="s">
        <v>173</v>
      </c>
      <c r="E78" s="12">
        <v>0</v>
      </c>
      <c r="F78" s="12">
        <v>0</v>
      </c>
    </row>
    <row r="79" s="12" customFormat="1" spans="1:6">
      <c r="A79" s="13">
        <v>77</v>
      </c>
      <c r="B79" s="12" t="s">
        <v>125</v>
      </c>
      <c r="C79" s="12" t="s">
        <v>176</v>
      </c>
      <c r="D79" s="12" t="s">
        <v>175</v>
      </c>
      <c r="E79" s="12">
        <v>0</v>
      </c>
      <c r="F79" s="12">
        <v>0</v>
      </c>
    </row>
    <row r="80" s="12" customFormat="1" spans="1:6">
      <c r="A80" s="13">
        <v>78</v>
      </c>
      <c r="B80" s="12" t="s">
        <v>177</v>
      </c>
      <c r="C80" s="12" t="s">
        <v>179</v>
      </c>
      <c r="D80" s="12" t="s">
        <v>178</v>
      </c>
      <c r="E80" s="12">
        <v>0</v>
      </c>
      <c r="F80" s="12">
        <v>0</v>
      </c>
    </row>
    <row r="81" s="12" customFormat="1" spans="1:6">
      <c r="A81" s="13">
        <v>79</v>
      </c>
      <c r="B81" s="12" t="s">
        <v>177</v>
      </c>
      <c r="C81" s="12" t="s">
        <v>182</v>
      </c>
      <c r="D81" s="12" t="s">
        <v>181</v>
      </c>
      <c r="E81" s="12">
        <v>0</v>
      </c>
      <c r="F81" s="12">
        <v>0</v>
      </c>
    </row>
    <row r="82" s="12" customFormat="1" spans="1:6">
      <c r="A82" s="13">
        <v>80</v>
      </c>
      <c r="B82" s="12" t="s">
        <v>177</v>
      </c>
      <c r="C82" s="12" t="s">
        <v>184</v>
      </c>
      <c r="D82" s="12" t="s">
        <v>183</v>
      </c>
      <c r="E82" s="12">
        <v>0</v>
      </c>
      <c r="F82" s="12">
        <v>0</v>
      </c>
    </row>
    <row r="83" s="12" customFormat="1" spans="1:6">
      <c r="A83" s="13">
        <v>81</v>
      </c>
      <c r="B83" s="12" t="s">
        <v>177</v>
      </c>
      <c r="C83" s="12" t="s">
        <v>186</v>
      </c>
      <c r="D83" s="12" t="s">
        <v>185</v>
      </c>
      <c r="E83" s="12">
        <v>0</v>
      </c>
      <c r="F83" s="12">
        <v>0</v>
      </c>
    </row>
    <row r="84" s="12" customFormat="1" spans="1:6">
      <c r="A84" s="13">
        <v>82</v>
      </c>
      <c r="B84" s="12" t="s">
        <v>177</v>
      </c>
      <c r="C84" s="12" t="s">
        <v>188</v>
      </c>
      <c r="D84" s="12" t="s">
        <v>187</v>
      </c>
      <c r="E84" s="12">
        <v>0</v>
      </c>
      <c r="F84" s="12">
        <v>0</v>
      </c>
    </row>
    <row r="85" s="12" customFormat="1" spans="1:6">
      <c r="A85" s="13">
        <v>83</v>
      </c>
      <c r="B85" s="12" t="s">
        <v>177</v>
      </c>
      <c r="C85" s="12" t="s">
        <v>190</v>
      </c>
      <c r="D85" s="12" t="s">
        <v>189</v>
      </c>
      <c r="E85" s="12">
        <v>162</v>
      </c>
      <c r="F85" s="12">
        <v>575</v>
      </c>
    </row>
    <row r="86" s="12" customFormat="1" spans="1:6">
      <c r="A86" s="13">
        <v>84</v>
      </c>
      <c r="B86" s="12" t="s">
        <v>177</v>
      </c>
      <c r="C86" s="12" t="s">
        <v>192</v>
      </c>
      <c r="D86" s="12" t="s">
        <v>191</v>
      </c>
      <c r="E86" s="12">
        <v>0</v>
      </c>
      <c r="F86" s="12">
        <v>0</v>
      </c>
    </row>
    <row r="87" s="12" customFormat="1" spans="1:6">
      <c r="A87" s="13">
        <v>85</v>
      </c>
      <c r="B87" s="12" t="s">
        <v>177</v>
      </c>
      <c r="C87" s="12" t="s">
        <v>194</v>
      </c>
      <c r="D87" s="12" t="s">
        <v>193</v>
      </c>
      <c r="E87" s="12">
        <v>440</v>
      </c>
      <c r="F87" s="12">
        <v>756</v>
      </c>
    </row>
    <row r="88" s="12" customFormat="1" spans="1:6">
      <c r="A88" s="13">
        <v>86</v>
      </c>
      <c r="B88" s="12" t="s">
        <v>177</v>
      </c>
      <c r="C88" s="12" t="s">
        <v>196</v>
      </c>
      <c r="D88" s="12" t="s">
        <v>195</v>
      </c>
      <c r="E88" s="12">
        <v>0</v>
      </c>
      <c r="F88" s="12">
        <v>0</v>
      </c>
    </row>
    <row r="89" s="12" customFormat="1" spans="1:6">
      <c r="A89" s="13">
        <v>87</v>
      </c>
      <c r="B89" s="12" t="s">
        <v>177</v>
      </c>
      <c r="C89" s="12" t="s">
        <v>198</v>
      </c>
      <c r="D89" s="12" t="s">
        <v>197</v>
      </c>
      <c r="E89" s="12">
        <v>12</v>
      </c>
      <c r="F89" s="12">
        <v>155</v>
      </c>
    </row>
    <row r="90" s="12" customFormat="1" spans="1:6">
      <c r="A90" s="13">
        <v>88</v>
      </c>
      <c r="B90" s="12" t="s">
        <v>177</v>
      </c>
      <c r="C90" s="12" t="s">
        <v>200</v>
      </c>
      <c r="D90" s="12" t="s">
        <v>199</v>
      </c>
      <c r="E90" s="12">
        <v>0</v>
      </c>
      <c r="F90" s="12">
        <v>0</v>
      </c>
    </row>
    <row r="91" s="12" customFormat="1" spans="1:6">
      <c r="A91" s="13">
        <v>89</v>
      </c>
      <c r="B91" s="12" t="s">
        <v>177</v>
      </c>
      <c r="C91" s="12" t="s">
        <v>202</v>
      </c>
      <c r="D91" s="12" t="s">
        <v>201</v>
      </c>
      <c r="E91" s="12">
        <v>100</v>
      </c>
      <c r="F91" s="12">
        <v>1286</v>
      </c>
    </row>
    <row r="92" s="12" customFormat="1" spans="1:6">
      <c r="A92" s="13">
        <v>90</v>
      </c>
      <c r="B92" s="12" t="s">
        <v>177</v>
      </c>
      <c r="C92" s="12" t="s">
        <v>204</v>
      </c>
      <c r="D92" s="12" t="s">
        <v>203</v>
      </c>
      <c r="E92" s="12">
        <v>12</v>
      </c>
      <c r="F92" s="12">
        <v>178</v>
      </c>
    </row>
    <row r="93" s="12" customFormat="1" spans="1:6">
      <c r="A93" s="13">
        <v>91</v>
      </c>
      <c r="B93" s="12" t="s">
        <v>177</v>
      </c>
      <c r="C93" s="12" t="s">
        <v>206</v>
      </c>
      <c r="D93" s="12" t="s">
        <v>205</v>
      </c>
      <c r="E93" s="12">
        <v>0</v>
      </c>
      <c r="F93" s="12">
        <v>0</v>
      </c>
    </row>
    <row r="94" s="12" customFormat="1" spans="1:6">
      <c r="A94" s="13">
        <v>92</v>
      </c>
      <c r="B94" s="12" t="s">
        <v>177</v>
      </c>
      <c r="C94" s="12" t="s">
        <v>208</v>
      </c>
      <c r="D94" s="12" t="s">
        <v>207</v>
      </c>
      <c r="E94" s="12">
        <v>0</v>
      </c>
      <c r="F94" s="12">
        <v>0</v>
      </c>
    </row>
    <row r="95" s="12" customFormat="1" spans="1:6">
      <c r="A95" s="13">
        <v>93</v>
      </c>
      <c r="B95" s="12" t="s">
        <v>177</v>
      </c>
      <c r="C95" s="12" t="s">
        <v>210</v>
      </c>
      <c r="D95" s="12" t="s">
        <v>209</v>
      </c>
      <c r="E95" s="12">
        <v>0</v>
      </c>
      <c r="F95" s="12">
        <v>0</v>
      </c>
    </row>
    <row r="96" s="12" customFormat="1" spans="1:6">
      <c r="A96" s="13">
        <v>94</v>
      </c>
      <c r="B96" s="12" t="s">
        <v>211</v>
      </c>
      <c r="C96" s="12" t="s">
        <v>213</v>
      </c>
      <c r="D96" s="12" t="s">
        <v>212</v>
      </c>
      <c r="E96" s="12">
        <v>0</v>
      </c>
      <c r="F96" s="12">
        <v>0</v>
      </c>
    </row>
    <row r="97" s="12" customFormat="1" spans="1:6">
      <c r="A97" s="13">
        <v>95</v>
      </c>
      <c r="B97" s="12" t="s">
        <v>211</v>
      </c>
      <c r="C97" s="12" t="s">
        <v>216</v>
      </c>
      <c r="D97" s="12" t="s">
        <v>215</v>
      </c>
      <c r="E97" s="12">
        <v>0</v>
      </c>
      <c r="F97" s="12">
        <v>0</v>
      </c>
    </row>
    <row r="98" s="12" customFormat="1" spans="1:6">
      <c r="A98" s="13">
        <v>96</v>
      </c>
      <c r="B98" s="12" t="s">
        <v>211</v>
      </c>
      <c r="C98" s="12" t="s">
        <v>218</v>
      </c>
      <c r="D98" s="12" t="s">
        <v>217</v>
      </c>
      <c r="E98" s="12">
        <v>36</v>
      </c>
      <c r="F98" s="12">
        <v>104</v>
      </c>
    </row>
    <row r="99" s="12" customFormat="1" spans="1:6">
      <c r="A99" s="13">
        <v>97</v>
      </c>
      <c r="B99" s="12" t="s">
        <v>211</v>
      </c>
      <c r="C99" s="12" t="s">
        <v>220</v>
      </c>
      <c r="D99" s="12" t="s">
        <v>219</v>
      </c>
      <c r="E99" s="12">
        <v>338</v>
      </c>
      <c r="F99" s="12">
        <v>812</v>
      </c>
    </row>
    <row r="100" s="12" customFormat="1" spans="1:6">
      <c r="A100" s="13">
        <v>98</v>
      </c>
      <c r="B100" s="12" t="s">
        <v>211</v>
      </c>
      <c r="C100" s="12" t="s">
        <v>222</v>
      </c>
      <c r="D100" s="12" t="s">
        <v>221</v>
      </c>
      <c r="E100" s="12">
        <v>34</v>
      </c>
      <c r="F100" s="12">
        <v>81</v>
      </c>
    </row>
    <row r="101" s="12" customFormat="1" spans="1:6">
      <c r="A101" s="13">
        <v>99</v>
      </c>
      <c r="B101" s="12" t="s">
        <v>211</v>
      </c>
      <c r="C101" s="12" t="s">
        <v>224</v>
      </c>
      <c r="D101" s="12" t="s">
        <v>223</v>
      </c>
      <c r="E101" s="12">
        <v>1523</v>
      </c>
      <c r="F101" s="12">
        <v>2413</v>
      </c>
    </row>
    <row r="102" s="12" customFormat="1" spans="1:6">
      <c r="A102" s="13">
        <v>100</v>
      </c>
      <c r="B102" s="12" t="s">
        <v>211</v>
      </c>
      <c r="C102" s="12" t="s">
        <v>226</v>
      </c>
      <c r="D102" s="12" t="s">
        <v>225</v>
      </c>
      <c r="E102" s="12">
        <v>1150</v>
      </c>
      <c r="F102" s="12">
        <v>1172</v>
      </c>
    </row>
    <row r="103" s="12" customFormat="1" spans="1:6">
      <c r="A103" s="13">
        <v>101</v>
      </c>
      <c r="B103" s="12" t="s">
        <v>211</v>
      </c>
      <c r="C103" s="12" t="s">
        <v>228</v>
      </c>
      <c r="D103" s="12" t="s">
        <v>227</v>
      </c>
      <c r="E103" s="12">
        <v>0</v>
      </c>
      <c r="F103" s="12">
        <v>0</v>
      </c>
    </row>
    <row r="104" s="12" customFormat="1" spans="1:6">
      <c r="A104" s="13">
        <v>102</v>
      </c>
      <c r="B104" s="12" t="s">
        <v>211</v>
      </c>
      <c r="C104" s="12" t="s">
        <v>230</v>
      </c>
      <c r="D104" s="12" t="s">
        <v>229</v>
      </c>
      <c r="E104" s="12">
        <v>72</v>
      </c>
      <c r="F104" s="12">
        <v>72</v>
      </c>
    </row>
    <row r="105" s="12" customFormat="1" spans="1:6">
      <c r="A105" s="13">
        <v>103</v>
      </c>
      <c r="B105" s="12" t="s">
        <v>211</v>
      </c>
      <c r="C105" s="12" t="s">
        <v>232</v>
      </c>
      <c r="D105" s="12" t="s">
        <v>231</v>
      </c>
      <c r="E105" s="12">
        <v>36</v>
      </c>
      <c r="F105" s="12">
        <v>169</v>
      </c>
    </row>
    <row r="106" s="12" customFormat="1" spans="1:6">
      <c r="A106" s="13">
        <v>104</v>
      </c>
      <c r="B106" s="12" t="s">
        <v>211</v>
      </c>
      <c r="C106" s="12" t="s">
        <v>234</v>
      </c>
      <c r="D106" s="12" t="s">
        <v>233</v>
      </c>
      <c r="E106" s="12">
        <v>0</v>
      </c>
      <c r="F106" s="12">
        <v>0</v>
      </c>
    </row>
    <row r="107" s="12" customFormat="1" spans="1:6">
      <c r="A107" s="13">
        <v>105</v>
      </c>
      <c r="B107" s="12" t="s">
        <v>211</v>
      </c>
      <c r="C107" s="12" t="s">
        <v>236</v>
      </c>
      <c r="D107" s="12" t="s">
        <v>235</v>
      </c>
      <c r="E107" s="12">
        <v>0</v>
      </c>
      <c r="F107" s="12">
        <v>0</v>
      </c>
    </row>
    <row r="108" s="12" customFormat="1" spans="1:6">
      <c r="A108" s="13">
        <v>106</v>
      </c>
      <c r="B108" s="12" t="s">
        <v>237</v>
      </c>
      <c r="C108" s="12" t="s">
        <v>239</v>
      </c>
      <c r="D108" s="12" t="s">
        <v>238</v>
      </c>
      <c r="E108" s="12">
        <v>0</v>
      </c>
      <c r="F108" s="12">
        <v>0</v>
      </c>
    </row>
    <row r="109" s="12" customFormat="1" spans="1:6">
      <c r="A109" s="13">
        <v>107</v>
      </c>
      <c r="B109" s="12" t="s">
        <v>237</v>
      </c>
      <c r="C109" s="12" t="s">
        <v>242</v>
      </c>
      <c r="D109" s="12" t="s">
        <v>241</v>
      </c>
      <c r="E109" s="12">
        <v>32</v>
      </c>
      <c r="F109" s="12">
        <v>32</v>
      </c>
    </row>
    <row r="110" s="12" customFormat="1" spans="1:6">
      <c r="A110" s="13">
        <v>108</v>
      </c>
      <c r="B110" s="12" t="s">
        <v>237</v>
      </c>
      <c r="C110" s="12" t="s">
        <v>244</v>
      </c>
      <c r="D110" s="12" t="s">
        <v>243</v>
      </c>
      <c r="E110" s="12">
        <v>182</v>
      </c>
      <c r="F110" s="12">
        <v>478</v>
      </c>
    </row>
    <row r="111" s="12" customFormat="1" spans="1:6">
      <c r="A111" s="13">
        <v>109</v>
      </c>
      <c r="B111" s="12" t="s">
        <v>237</v>
      </c>
      <c r="C111" s="12" t="s">
        <v>246</v>
      </c>
      <c r="D111" s="12" t="s">
        <v>245</v>
      </c>
      <c r="E111" s="12">
        <v>18</v>
      </c>
      <c r="F111" s="12">
        <v>18</v>
      </c>
    </row>
    <row r="112" s="12" customFormat="1" spans="1:6">
      <c r="A112" s="13">
        <v>110</v>
      </c>
      <c r="B112" s="12" t="s">
        <v>237</v>
      </c>
      <c r="C112" s="12" t="s">
        <v>248</v>
      </c>
      <c r="D112" s="12" t="s">
        <v>247</v>
      </c>
      <c r="E112" s="12">
        <v>364</v>
      </c>
      <c r="F112" s="12">
        <v>364</v>
      </c>
    </row>
    <row r="113" s="12" customFormat="1" spans="1:6">
      <c r="A113" s="13">
        <v>111</v>
      </c>
      <c r="B113" s="12" t="s">
        <v>237</v>
      </c>
      <c r="C113" s="12" t="s">
        <v>250</v>
      </c>
      <c r="D113" s="12" t="s">
        <v>249</v>
      </c>
      <c r="E113" s="12">
        <v>2620</v>
      </c>
      <c r="F113" s="12">
        <v>2972</v>
      </c>
    </row>
    <row r="114" s="12" customFormat="1" spans="1:6">
      <c r="A114" s="13">
        <v>112</v>
      </c>
      <c r="B114" s="12" t="s">
        <v>237</v>
      </c>
      <c r="C114" s="12" t="s">
        <v>252</v>
      </c>
      <c r="D114" s="12" t="s">
        <v>251</v>
      </c>
      <c r="E114" s="12">
        <v>116</v>
      </c>
      <c r="F114" s="12">
        <v>133</v>
      </c>
    </row>
    <row r="115" s="12" customFormat="1" spans="1:6">
      <c r="A115" s="13">
        <v>113</v>
      </c>
      <c r="B115" s="12" t="s">
        <v>237</v>
      </c>
      <c r="C115" s="12" t="s">
        <v>254</v>
      </c>
      <c r="D115" s="12" t="s">
        <v>253</v>
      </c>
      <c r="E115" s="12">
        <v>0</v>
      </c>
      <c r="F115" s="12">
        <v>0</v>
      </c>
    </row>
    <row r="116" s="12" customFormat="1" spans="1:6">
      <c r="A116" s="13">
        <v>114</v>
      </c>
      <c r="B116" s="12" t="s">
        <v>237</v>
      </c>
      <c r="C116" s="12" t="s">
        <v>256</v>
      </c>
      <c r="D116" s="12" t="s">
        <v>255</v>
      </c>
      <c r="E116" s="12">
        <v>0</v>
      </c>
      <c r="F116" s="12">
        <v>0</v>
      </c>
    </row>
    <row r="117" s="12" customFormat="1" spans="1:6">
      <c r="A117" s="13">
        <v>115</v>
      </c>
      <c r="B117" s="12" t="s">
        <v>237</v>
      </c>
      <c r="C117" s="12" t="s">
        <v>258</v>
      </c>
      <c r="D117" s="12" t="s">
        <v>257</v>
      </c>
      <c r="E117" s="12">
        <v>0</v>
      </c>
      <c r="F117" s="12">
        <v>0</v>
      </c>
    </row>
    <row r="118" s="12" customFormat="1" spans="1:6">
      <c r="A118" s="13">
        <v>116</v>
      </c>
      <c r="B118" s="12" t="s">
        <v>237</v>
      </c>
      <c r="C118" s="12" t="s">
        <v>260</v>
      </c>
      <c r="D118" s="12" t="s">
        <v>259</v>
      </c>
      <c r="E118" s="12">
        <v>0</v>
      </c>
      <c r="F118" s="12">
        <v>0</v>
      </c>
    </row>
    <row r="119" s="12" customFormat="1" spans="1:6">
      <c r="A119" s="13">
        <v>117</v>
      </c>
      <c r="B119" s="12" t="s">
        <v>237</v>
      </c>
      <c r="C119" s="12" t="s">
        <v>262</v>
      </c>
      <c r="D119" s="12" t="s">
        <v>261</v>
      </c>
      <c r="E119" s="12">
        <v>0</v>
      </c>
      <c r="F119" s="12">
        <v>0</v>
      </c>
    </row>
    <row r="120" s="12" customFormat="1" spans="1:6">
      <c r="A120" s="13">
        <v>118</v>
      </c>
      <c r="B120" s="12" t="s">
        <v>237</v>
      </c>
      <c r="C120" s="12" t="s">
        <v>264</v>
      </c>
      <c r="D120" s="12" t="s">
        <v>263</v>
      </c>
      <c r="E120" s="12">
        <v>0</v>
      </c>
      <c r="F120" s="12">
        <v>0</v>
      </c>
    </row>
    <row r="121" s="12" customFormat="1" spans="1:6">
      <c r="A121" s="13">
        <v>119</v>
      </c>
      <c r="B121" s="12" t="s">
        <v>265</v>
      </c>
      <c r="C121" s="12" t="s">
        <v>267</v>
      </c>
      <c r="D121" s="12" t="s">
        <v>266</v>
      </c>
      <c r="E121" s="12">
        <v>0</v>
      </c>
      <c r="F121" s="12">
        <v>0</v>
      </c>
    </row>
    <row r="122" s="12" customFormat="1" spans="1:6">
      <c r="A122" s="13">
        <v>120</v>
      </c>
      <c r="B122" s="12" t="s">
        <v>265</v>
      </c>
      <c r="C122" s="12" t="s">
        <v>270</v>
      </c>
      <c r="D122" s="12" t="s">
        <v>269</v>
      </c>
      <c r="E122" s="12">
        <v>0</v>
      </c>
      <c r="F122" s="12">
        <v>0</v>
      </c>
    </row>
    <row r="123" s="12" customFormat="1" spans="1:6">
      <c r="A123" s="13">
        <v>121</v>
      </c>
      <c r="B123" s="12" t="s">
        <v>265</v>
      </c>
      <c r="C123" s="12" t="s">
        <v>272</v>
      </c>
      <c r="D123" s="12" t="s">
        <v>271</v>
      </c>
      <c r="E123" s="12">
        <v>0</v>
      </c>
      <c r="F123" s="12">
        <v>0</v>
      </c>
    </row>
    <row r="124" s="12" customFormat="1" spans="1:6">
      <c r="A124" s="13">
        <v>122</v>
      </c>
      <c r="B124" s="12" t="s">
        <v>265</v>
      </c>
      <c r="C124" s="12" t="s">
        <v>274</v>
      </c>
      <c r="D124" s="12" t="s">
        <v>273</v>
      </c>
      <c r="E124" s="12">
        <v>0</v>
      </c>
      <c r="F124" s="12">
        <v>88</v>
      </c>
    </row>
    <row r="125" s="12" customFormat="1" spans="1:6">
      <c r="A125" s="13">
        <v>123</v>
      </c>
      <c r="B125" s="12" t="s">
        <v>265</v>
      </c>
      <c r="C125" s="12" t="s">
        <v>276</v>
      </c>
      <c r="D125" s="12" t="s">
        <v>275</v>
      </c>
      <c r="E125" s="12">
        <v>0</v>
      </c>
      <c r="F125" s="12">
        <v>374</v>
      </c>
    </row>
    <row r="126" s="12" customFormat="1" spans="1:6">
      <c r="A126" s="13">
        <v>124</v>
      </c>
      <c r="B126" s="12" t="s">
        <v>265</v>
      </c>
      <c r="C126" s="12" t="s">
        <v>279</v>
      </c>
      <c r="D126" s="12" t="s">
        <v>278</v>
      </c>
      <c r="E126" s="12">
        <v>0</v>
      </c>
      <c r="F126" s="12">
        <v>534</v>
      </c>
    </row>
    <row r="127" s="12" customFormat="1" spans="1:6">
      <c r="A127" s="13">
        <v>125</v>
      </c>
      <c r="B127" s="12" t="s">
        <v>265</v>
      </c>
      <c r="C127" s="12" t="s">
        <v>282</v>
      </c>
      <c r="D127" s="12" t="s">
        <v>281</v>
      </c>
      <c r="E127" s="12">
        <v>0</v>
      </c>
      <c r="F127" s="12">
        <v>148</v>
      </c>
    </row>
    <row r="128" s="12" customFormat="1" spans="1:6">
      <c r="A128" s="13">
        <v>126</v>
      </c>
      <c r="B128" s="12" t="s">
        <v>265</v>
      </c>
      <c r="C128" s="12" t="s">
        <v>284</v>
      </c>
      <c r="D128" s="12" t="s">
        <v>283</v>
      </c>
      <c r="E128" s="12">
        <v>0</v>
      </c>
      <c r="F128" s="12">
        <v>504</v>
      </c>
    </row>
    <row r="129" s="12" customFormat="1" spans="1:6">
      <c r="A129" s="13">
        <v>127</v>
      </c>
      <c r="B129" s="12" t="s">
        <v>265</v>
      </c>
      <c r="C129" s="12" t="s">
        <v>286</v>
      </c>
      <c r="D129" s="12" t="s">
        <v>285</v>
      </c>
      <c r="E129" s="12">
        <v>0</v>
      </c>
      <c r="F129" s="12">
        <v>0</v>
      </c>
    </row>
    <row r="130" s="12" customFormat="1" spans="1:6">
      <c r="A130" s="13">
        <v>128</v>
      </c>
      <c r="B130" s="12" t="s">
        <v>265</v>
      </c>
      <c r="C130" s="12" t="s">
        <v>288</v>
      </c>
      <c r="D130" s="12" t="s">
        <v>287</v>
      </c>
      <c r="E130" s="12">
        <v>0</v>
      </c>
      <c r="F130" s="12">
        <v>0</v>
      </c>
    </row>
    <row r="131" s="12" customFormat="1" spans="1:6">
      <c r="A131" s="13">
        <v>129</v>
      </c>
      <c r="B131" s="12" t="s">
        <v>289</v>
      </c>
      <c r="C131" s="12" t="s">
        <v>291</v>
      </c>
      <c r="D131" s="12" t="s">
        <v>290</v>
      </c>
      <c r="E131" s="12">
        <v>0</v>
      </c>
      <c r="F131" s="12">
        <v>0</v>
      </c>
    </row>
    <row r="132" s="12" customFormat="1" spans="1:6">
      <c r="A132" s="13">
        <v>130</v>
      </c>
      <c r="B132" s="12" t="s">
        <v>289</v>
      </c>
      <c r="C132" s="12" t="s">
        <v>293</v>
      </c>
      <c r="D132" s="12" t="s">
        <v>292</v>
      </c>
      <c r="E132" s="12">
        <v>0</v>
      </c>
      <c r="F132" s="12">
        <v>0</v>
      </c>
    </row>
    <row r="133" s="12" customFormat="1" spans="1:6">
      <c r="A133" s="13">
        <v>131</v>
      </c>
      <c r="B133" s="12" t="s">
        <v>289</v>
      </c>
      <c r="C133" s="12" t="s">
        <v>295</v>
      </c>
      <c r="D133" s="12" t="s">
        <v>195</v>
      </c>
      <c r="E133" s="12">
        <v>0</v>
      </c>
      <c r="F133" s="12">
        <v>0</v>
      </c>
    </row>
    <row r="134" s="12" customFormat="1" spans="1:6">
      <c r="A134" s="13">
        <v>132</v>
      </c>
      <c r="B134" s="12" t="s">
        <v>289</v>
      </c>
      <c r="C134" s="12" t="s">
        <v>297</v>
      </c>
      <c r="D134" s="12" t="s">
        <v>296</v>
      </c>
      <c r="E134" s="12">
        <v>0</v>
      </c>
      <c r="F134" s="12">
        <v>0</v>
      </c>
    </row>
    <row r="135" s="12" customFormat="1" spans="1:6">
      <c r="A135" s="13">
        <v>133</v>
      </c>
      <c r="B135" s="12" t="s">
        <v>289</v>
      </c>
      <c r="C135" s="12" t="s">
        <v>299</v>
      </c>
      <c r="D135" s="12" t="s">
        <v>298</v>
      </c>
      <c r="E135" s="12">
        <v>0</v>
      </c>
      <c r="F135" s="12">
        <v>0</v>
      </c>
    </row>
    <row r="136" s="12" customFormat="1" spans="1:6">
      <c r="A136" s="13">
        <v>134</v>
      </c>
      <c r="B136" s="12" t="s">
        <v>289</v>
      </c>
      <c r="C136" s="12" t="s">
        <v>301</v>
      </c>
      <c r="D136" s="12" t="s">
        <v>300</v>
      </c>
      <c r="E136" s="12">
        <v>0</v>
      </c>
      <c r="F136" s="12">
        <v>0</v>
      </c>
    </row>
    <row r="137" s="12" customFormat="1" spans="1:6">
      <c r="A137" s="13">
        <v>135</v>
      </c>
      <c r="B137" s="12" t="s">
        <v>289</v>
      </c>
      <c r="C137" s="12" t="s">
        <v>303</v>
      </c>
      <c r="D137" s="12" t="s">
        <v>302</v>
      </c>
      <c r="E137" s="12">
        <v>0</v>
      </c>
      <c r="F137" s="12">
        <v>0</v>
      </c>
    </row>
    <row r="138" s="12" customFormat="1" spans="1:6">
      <c r="A138" s="13">
        <v>136</v>
      </c>
      <c r="B138" s="12" t="s">
        <v>289</v>
      </c>
      <c r="C138" s="12" t="s">
        <v>305</v>
      </c>
      <c r="D138" s="12" t="s">
        <v>304</v>
      </c>
      <c r="E138" s="12">
        <v>0</v>
      </c>
      <c r="F138" s="12">
        <v>0</v>
      </c>
    </row>
    <row r="139" s="12" customFormat="1" spans="1:6">
      <c r="A139" s="13">
        <v>137</v>
      </c>
      <c r="B139" s="12" t="s">
        <v>306</v>
      </c>
      <c r="C139" s="12" t="s">
        <v>308</v>
      </c>
      <c r="D139" s="12" t="s">
        <v>307</v>
      </c>
      <c r="E139" s="12">
        <v>0</v>
      </c>
      <c r="F139" s="12">
        <v>0</v>
      </c>
    </row>
    <row r="140" s="12" customFormat="1" spans="1:6">
      <c r="A140" s="13">
        <v>138</v>
      </c>
      <c r="B140" s="12" t="s">
        <v>306</v>
      </c>
      <c r="C140" s="12" t="s">
        <v>311</v>
      </c>
      <c r="D140" s="12" t="s">
        <v>310</v>
      </c>
      <c r="E140" s="12">
        <v>0</v>
      </c>
      <c r="F140" s="12">
        <v>0</v>
      </c>
    </row>
    <row r="141" s="12" customFormat="1" spans="1:6">
      <c r="A141" s="13">
        <v>139</v>
      </c>
      <c r="B141" s="12" t="s">
        <v>306</v>
      </c>
      <c r="C141" s="12" t="s">
        <v>313</v>
      </c>
      <c r="D141" s="12" t="s">
        <v>312</v>
      </c>
      <c r="E141" s="12">
        <v>0</v>
      </c>
      <c r="F141" s="12">
        <v>0</v>
      </c>
    </row>
    <row r="142" s="12" customFormat="1" spans="1:6">
      <c r="A142" s="13">
        <v>140</v>
      </c>
      <c r="B142" s="12" t="s">
        <v>306</v>
      </c>
      <c r="C142" s="12" t="s">
        <v>315</v>
      </c>
      <c r="D142" s="12" t="s">
        <v>314</v>
      </c>
      <c r="E142" s="12">
        <v>0</v>
      </c>
      <c r="F142" s="12">
        <v>0</v>
      </c>
    </row>
    <row r="143" s="12" customFormat="1" spans="1:6">
      <c r="A143" s="13">
        <v>141</v>
      </c>
      <c r="B143" s="12" t="s">
        <v>306</v>
      </c>
      <c r="C143" s="12" t="s">
        <v>317</v>
      </c>
      <c r="D143" s="12" t="s">
        <v>316</v>
      </c>
      <c r="E143" s="12">
        <v>0</v>
      </c>
      <c r="F143" s="12">
        <v>0</v>
      </c>
    </row>
    <row r="144" s="12" customFormat="1" spans="1:6">
      <c r="A144" s="13">
        <v>142</v>
      </c>
      <c r="B144" s="12" t="s">
        <v>306</v>
      </c>
      <c r="C144" s="12" t="s">
        <v>319</v>
      </c>
      <c r="D144" s="12" t="s">
        <v>318</v>
      </c>
      <c r="E144" s="12">
        <v>0</v>
      </c>
      <c r="F144" s="12">
        <v>0</v>
      </c>
    </row>
    <row r="145" s="12" customFormat="1" spans="1:6">
      <c r="A145" s="13">
        <v>143</v>
      </c>
      <c r="B145" s="12" t="s">
        <v>306</v>
      </c>
      <c r="C145" s="12" t="s">
        <v>321</v>
      </c>
      <c r="D145" s="12" t="s">
        <v>320</v>
      </c>
      <c r="E145" s="12">
        <v>0</v>
      </c>
      <c r="F145" s="12">
        <v>0</v>
      </c>
    </row>
    <row r="146" s="12" customFormat="1" spans="1:6">
      <c r="A146" s="13">
        <v>144</v>
      </c>
      <c r="B146" s="12" t="s">
        <v>322</v>
      </c>
      <c r="C146" s="12" t="s">
        <v>324</v>
      </c>
      <c r="D146" s="12" t="s">
        <v>323</v>
      </c>
      <c r="E146" s="12">
        <v>0</v>
      </c>
      <c r="F146" s="12">
        <v>0</v>
      </c>
    </row>
    <row r="147" s="12" customFormat="1" spans="1:6">
      <c r="A147" s="13">
        <v>145</v>
      </c>
      <c r="B147" s="12" t="s">
        <v>322</v>
      </c>
      <c r="C147" s="12" t="s">
        <v>327</v>
      </c>
      <c r="D147" s="12" t="s">
        <v>326</v>
      </c>
      <c r="E147" s="12">
        <v>603</v>
      </c>
      <c r="F147" s="12">
        <v>602</v>
      </c>
    </row>
    <row r="148" s="12" customFormat="1" spans="1:6">
      <c r="A148" s="13">
        <v>146</v>
      </c>
      <c r="B148" s="12" t="s">
        <v>322</v>
      </c>
      <c r="C148" s="12" t="s">
        <v>330</v>
      </c>
      <c r="D148" s="12" t="s">
        <v>329</v>
      </c>
      <c r="E148" s="12">
        <v>293</v>
      </c>
      <c r="F148" s="12">
        <v>303</v>
      </c>
    </row>
    <row r="149" s="12" customFormat="1" spans="1:6">
      <c r="A149" s="13">
        <v>147</v>
      </c>
      <c r="B149" s="12" t="s">
        <v>322</v>
      </c>
      <c r="C149" s="12" t="s">
        <v>332</v>
      </c>
      <c r="D149" s="12" t="s">
        <v>331</v>
      </c>
      <c r="E149" s="12">
        <v>4</v>
      </c>
      <c r="F149" s="12">
        <v>7</v>
      </c>
    </row>
    <row r="150" s="12" customFormat="1" spans="1:6">
      <c r="A150" s="13">
        <v>148</v>
      </c>
      <c r="B150" s="12" t="s">
        <v>322</v>
      </c>
      <c r="C150" s="12" t="s">
        <v>335</v>
      </c>
      <c r="D150" s="12" t="s">
        <v>334</v>
      </c>
      <c r="E150" s="12">
        <v>68</v>
      </c>
      <c r="F150" s="12">
        <v>64</v>
      </c>
    </row>
    <row r="151" s="12" customFormat="1" spans="1:6">
      <c r="A151" s="13">
        <v>149</v>
      </c>
      <c r="B151" s="12" t="s">
        <v>322</v>
      </c>
      <c r="C151" s="12" t="s">
        <v>338</v>
      </c>
      <c r="D151" s="12" t="s">
        <v>337</v>
      </c>
      <c r="E151" s="12">
        <v>0</v>
      </c>
      <c r="F151" s="12">
        <v>0</v>
      </c>
    </row>
    <row r="152" s="12" customFormat="1" spans="1:6">
      <c r="A152" s="13">
        <v>150</v>
      </c>
      <c r="B152" s="12" t="s">
        <v>322</v>
      </c>
      <c r="C152" s="12" t="s">
        <v>340</v>
      </c>
      <c r="D152" s="12" t="s">
        <v>339</v>
      </c>
      <c r="E152" s="12">
        <v>0</v>
      </c>
      <c r="F152" s="12">
        <v>0</v>
      </c>
    </row>
    <row r="153" s="12" customFormat="1" spans="1:6">
      <c r="A153" s="13">
        <v>151</v>
      </c>
      <c r="B153" s="12" t="s">
        <v>322</v>
      </c>
      <c r="C153" s="12" t="s">
        <v>342</v>
      </c>
      <c r="D153" s="12" t="s">
        <v>341</v>
      </c>
      <c r="E153" s="12">
        <v>0</v>
      </c>
      <c r="F153" s="12">
        <v>0</v>
      </c>
    </row>
    <row r="154" s="12" customFormat="1" spans="1:6">
      <c r="A154" s="13">
        <v>152</v>
      </c>
      <c r="B154" s="12" t="s">
        <v>322</v>
      </c>
      <c r="C154" s="12" t="s">
        <v>344</v>
      </c>
      <c r="D154" s="12" t="s">
        <v>343</v>
      </c>
      <c r="E154" s="12">
        <v>0</v>
      </c>
      <c r="F154" s="12">
        <v>0</v>
      </c>
    </row>
    <row r="155" s="12" customFormat="1" spans="1:6">
      <c r="A155" s="13">
        <v>153</v>
      </c>
      <c r="B155" s="12" t="s">
        <v>322</v>
      </c>
      <c r="C155" s="12" t="s">
        <v>346</v>
      </c>
      <c r="D155" s="12" t="s">
        <v>345</v>
      </c>
      <c r="E155" s="12">
        <v>0</v>
      </c>
      <c r="F155" s="12">
        <v>0</v>
      </c>
    </row>
    <row r="156" s="12" customFormat="1" spans="1:6">
      <c r="A156" s="13">
        <v>154</v>
      </c>
      <c r="B156" s="12" t="s">
        <v>347</v>
      </c>
      <c r="C156" s="12" t="s">
        <v>349</v>
      </c>
      <c r="D156" s="12" t="s">
        <v>348</v>
      </c>
      <c r="E156" s="12">
        <v>0</v>
      </c>
      <c r="F156" s="12">
        <v>0</v>
      </c>
    </row>
    <row r="157" s="12" customFormat="1" spans="1:6">
      <c r="A157" s="13">
        <v>155</v>
      </c>
      <c r="B157" s="12" t="s">
        <v>347</v>
      </c>
      <c r="C157" s="12" t="s">
        <v>351</v>
      </c>
      <c r="D157" s="12" t="s">
        <v>350</v>
      </c>
      <c r="E157" s="12">
        <v>0</v>
      </c>
      <c r="F157" s="12">
        <v>0</v>
      </c>
    </row>
    <row r="158" s="12" customFormat="1" spans="1:6">
      <c r="A158" s="13">
        <v>156</v>
      </c>
      <c r="B158" s="12" t="s">
        <v>347</v>
      </c>
      <c r="C158" s="12" t="s">
        <v>353</v>
      </c>
      <c r="D158" s="12" t="s">
        <v>352</v>
      </c>
      <c r="E158" s="12">
        <v>0</v>
      </c>
      <c r="F158" s="12">
        <v>0</v>
      </c>
    </row>
    <row r="159" s="12" customFormat="1" spans="1:6">
      <c r="A159" s="13">
        <v>157</v>
      </c>
      <c r="B159" s="12" t="s">
        <v>347</v>
      </c>
      <c r="C159" s="12" t="s">
        <v>355</v>
      </c>
      <c r="D159" s="12" t="s">
        <v>354</v>
      </c>
      <c r="E159" s="12">
        <v>0</v>
      </c>
      <c r="F159" s="12">
        <v>0</v>
      </c>
    </row>
    <row r="160" s="12" customFormat="1" spans="1:6">
      <c r="A160" s="13">
        <v>158</v>
      </c>
      <c r="B160" s="12" t="s">
        <v>347</v>
      </c>
      <c r="C160" s="12" t="s">
        <v>357</v>
      </c>
      <c r="D160" s="12" t="s">
        <v>356</v>
      </c>
      <c r="E160" s="12">
        <v>0</v>
      </c>
      <c r="F160" s="12">
        <v>0</v>
      </c>
    </row>
    <row r="161" s="12" customFormat="1" spans="1:6">
      <c r="A161" s="13">
        <v>159</v>
      </c>
      <c r="B161" s="12" t="s">
        <v>347</v>
      </c>
      <c r="C161" s="12" t="s">
        <v>359</v>
      </c>
      <c r="D161" s="12" t="s">
        <v>358</v>
      </c>
      <c r="E161" s="12">
        <v>0</v>
      </c>
      <c r="F161" s="12">
        <v>0</v>
      </c>
    </row>
    <row r="162" s="12" customFormat="1" spans="1:6">
      <c r="A162" s="13">
        <v>160</v>
      </c>
      <c r="B162" s="12" t="s">
        <v>347</v>
      </c>
      <c r="C162" s="12" t="s">
        <v>361</v>
      </c>
      <c r="D162" s="12" t="s">
        <v>360</v>
      </c>
      <c r="E162" s="12">
        <v>0</v>
      </c>
      <c r="F162" s="12">
        <v>0</v>
      </c>
    </row>
    <row r="163" s="12" customFormat="1" spans="1:6">
      <c r="A163" s="13">
        <v>161</v>
      </c>
      <c r="B163" s="12" t="s">
        <v>347</v>
      </c>
      <c r="C163" s="12" t="s">
        <v>363</v>
      </c>
      <c r="D163" s="12" t="s">
        <v>362</v>
      </c>
      <c r="E163" s="12">
        <v>0</v>
      </c>
      <c r="F163" s="12">
        <v>0</v>
      </c>
    </row>
    <row r="164" s="12" customFormat="1" spans="1:6">
      <c r="A164" s="13">
        <v>162</v>
      </c>
      <c r="B164" s="12" t="s">
        <v>347</v>
      </c>
      <c r="C164" s="12" t="s">
        <v>365</v>
      </c>
      <c r="D164" s="12" t="s">
        <v>364</v>
      </c>
      <c r="E164" s="12">
        <v>0</v>
      </c>
      <c r="F164" s="12">
        <v>0</v>
      </c>
    </row>
    <row r="165" s="12" customFormat="1" spans="1:6">
      <c r="A165" s="13">
        <v>163</v>
      </c>
      <c r="B165" s="12" t="s">
        <v>347</v>
      </c>
      <c r="C165" s="12" t="s">
        <v>367</v>
      </c>
      <c r="D165" s="12" t="s">
        <v>366</v>
      </c>
      <c r="E165" s="12">
        <v>0</v>
      </c>
      <c r="F165" s="12">
        <v>0</v>
      </c>
    </row>
    <row r="166" s="12" customFormat="1" spans="1:6">
      <c r="A166" s="13">
        <v>164</v>
      </c>
      <c r="B166" s="12" t="s">
        <v>347</v>
      </c>
      <c r="C166" s="12" t="s">
        <v>369</v>
      </c>
      <c r="D166" s="12" t="s">
        <v>368</v>
      </c>
      <c r="E166" s="12">
        <v>0</v>
      </c>
      <c r="F166" s="12">
        <v>0</v>
      </c>
    </row>
    <row r="167" s="12" customFormat="1" spans="1:6">
      <c r="A167" s="13">
        <v>165</v>
      </c>
      <c r="B167" s="12" t="s">
        <v>347</v>
      </c>
      <c r="C167" s="12" t="s">
        <v>371</v>
      </c>
      <c r="D167" s="12" t="s">
        <v>370</v>
      </c>
      <c r="E167" s="12">
        <v>0</v>
      </c>
      <c r="F167" s="12">
        <v>0</v>
      </c>
    </row>
    <row r="168" s="12" customFormat="1" spans="1:6">
      <c r="A168" s="13">
        <v>166</v>
      </c>
      <c r="B168" s="12" t="s">
        <v>347</v>
      </c>
      <c r="C168" s="12" t="s">
        <v>373</v>
      </c>
      <c r="D168" s="12" t="s">
        <v>372</v>
      </c>
      <c r="E168" s="12">
        <v>0</v>
      </c>
      <c r="F168" s="12">
        <v>0</v>
      </c>
    </row>
    <row r="169" s="12" customFormat="1" spans="1:6">
      <c r="A169" s="13">
        <v>167</v>
      </c>
      <c r="B169" s="12" t="s">
        <v>347</v>
      </c>
      <c r="C169" s="12" t="s">
        <v>375</v>
      </c>
      <c r="D169" s="12" t="s">
        <v>374</v>
      </c>
      <c r="E169" s="12">
        <v>0</v>
      </c>
      <c r="F169" s="12">
        <v>0</v>
      </c>
    </row>
    <row r="170" s="12" customFormat="1" spans="1:6">
      <c r="A170" s="13">
        <v>168</v>
      </c>
      <c r="B170" s="12" t="s">
        <v>347</v>
      </c>
      <c r="C170" s="12" t="s">
        <v>377</v>
      </c>
      <c r="D170" s="12" t="s">
        <v>376</v>
      </c>
      <c r="E170" s="12">
        <v>0</v>
      </c>
      <c r="F170" s="12">
        <v>0</v>
      </c>
    </row>
    <row r="171" s="12" customFormat="1" spans="1:6">
      <c r="A171" s="13">
        <v>169</v>
      </c>
      <c r="B171" s="12" t="s">
        <v>378</v>
      </c>
      <c r="C171" s="12" t="s">
        <v>380</v>
      </c>
      <c r="D171" s="12" t="s">
        <v>379</v>
      </c>
      <c r="E171" s="12">
        <v>0</v>
      </c>
      <c r="F171" s="12">
        <v>0</v>
      </c>
    </row>
    <row r="172" s="12" customFormat="1" spans="1:6">
      <c r="A172" s="13">
        <v>170</v>
      </c>
      <c r="B172" s="12" t="s">
        <v>378</v>
      </c>
      <c r="C172" s="12" t="s">
        <v>383</v>
      </c>
      <c r="D172" s="12" t="s">
        <v>382</v>
      </c>
      <c r="E172" s="12">
        <v>184</v>
      </c>
      <c r="F172" s="12">
        <v>176</v>
      </c>
    </row>
    <row r="173" s="12" customFormat="1" spans="1:6">
      <c r="A173" s="13">
        <v>171</v>
      </c>
      <c r="B173" s="12" t="s">
        <v>378</v>
      </c>
      <c r="C173" s="12" t="s">
        <v>385</v>
      </c>
      <c r="D173" s="12" t="s">
        <v>384</v>
      </c>
      <c r="E173" s="12">
        <v>0</v>
      </c>
      <c r="F173" s="12">
        <v>0</v>
      </c>
    </row>
    <row r="174" s="12" customFormat="1" spans="1:6">
      <c r="A174" s="13">
        <v>172</v>
      </c>
      <c r="B174" s="12" t="s">
        <v>378</v>
      </c>
      <c r="C174" s="12" t="s">
        <v>387</v>
      </c>
      <c r="D174" s="12" t="s">
        <v>386</v>
      </c>
      <c r="E174" s="12">
        <v>0</v>
      </c>
      <c r="F174" s="12">
        <v>0</v>
      </c>
    </row>
    <row r="175" s="12" customFormat="1" spans="1:6">
      <c r="A175" s="13">
        <v>173</v>
      </c>
      <c r="B175" s="12" t="s">
        <v>378</v>
      </c>
      <c r="C175" s="12" t="s">
        <v>389</v>
      </c>
      <c r="D175" s="12" t="s">
        <v>388</v>
      </c>
      <c r="E175" s="12">
        <v>565</v>
      </c>
      <c r="F175" s="12">
        <v>402</v>
      </c>
    </row>
    <row r="176" s="12" customFormat="1" spans="1:6">
      <c r="A176" s="13">
        <v>174</v>
      </c>
      <c r="B176" s="12" t="s">
        <v>378</v>
      </c>
      <c r="C176" s="12" t="s">
        <v>391</v>
      </c>
      <c r="D176" s="12" t="s">
        <v>390</v>
      </c>
      <c r="E176" s="12">
        <v>0</v>
      </c>
      <c r="F176" s="12">
        <v>0</v>
      </c>
    </row>
    <row r="177" s="12" customFormat="1" spans="1:6">
      <c r="A177" s="13">
        <v>175</v>
      </c>
      <c r="B177" s="12" t="s">
        <v>378</v>
      </c>
      <c r="C177" s="12" t="s">
        <v>393</v>
      </c>
      <c r="D177" s="12" t="s">
        <v>392</v>
      </c>
      <c r="E177" s="12">
        <v>324</v>
      </c>
      <c r="F177" s="12">
        <v>438</v>
      </c>
    </row>
    <row r="178" s="12" customFormat="1" spans="1:6">
      <c r="A178" s="13">
        <v>176</v>
      </c>
      <c r="B178" s="12" t="s">
        <v>378</v>
      </c>
      <c r="C178" s="12" t="s">
        <v>395</v>
      </c>
      <c r="D178" s="12" t="s">
        <v>394</v>
      </c>
      <c r="E178" s="12">
        <v>247</v>
      </c>
      <c r="F178" s="12">
        <v>623</v>
      </c>
    </row>
    <row r="179" s="12" customFormat="1" spans="1:6">
      <c r="A179" s="13">
        <v>177</v>
      </c>
      <c r="B179" s="12" t="s">
        <v>378</v>
      </c>
      <c r="C179" s="12" t="s">
        <v>397</v>
      </c>
      <c r="D179" s="12" t="s">
        <v>396</v>
      </c>
      <c r="E179" s="12">
        <v>0</v>
      </c>
      <c r="F179" s="12">
        <v>0</v>
      </c>
    </row>
    <row r="180" s="12" customFormat="1" spans="1:6">
      <c r="A180" s="13">
        <v>178</v>
      </c>
      <c r="B180" s="12" t="s">
        <v>378</v>
      </c>
      <c r="C180" s="12" t="s">
        <v>399</v>
      </c>
      <c r="D180" s="12" t="s">
        <v>398</v>
      </c>
      <c r="E180" s="12">
        <v>0</v>
      </c>
      <c r="F180" s="12">
        <v>0</v>
      </c>
    </row>
    <row r="181" s="12" customFormat="1" spans="1:6">
      <c r="A181" s="13">
        <v>179</v>
      </c>
      <c r="B181" s="12" t="s">
        <v>378</v>
      </c>
      <c r="C181" s="12" t="s">
        <v>401</v>
      </c>
      <c r="D181" s="12" t="s">
        <v>400</v>
      </c>
      <c r="E181" s="12">
        <v>0</v>
      </c>
      <c r="F181" s="12">
        <v>0</v>
      </c>
    </row>
    <row r="182" s="12" customFormat="1" spans="1:6">
      <c r="A182" s="13">
        <v>180</v>
      </c>
      <c r="B182" s="12" t="s">
        <v>378</v>
      </c>
      <c r="C182" s="12" t="s">
        <v>403</v>
      </c>
      <c r="D182" s="12" t="s">
        <v>402</v>
      </c>
      <c r="E182" s="12">
        <v>0</v>
      </c>
      <c r="F182" s="12">
        <v>0</v>
      </c>
    </row>
    <row r="183" s="12" customFormat="1" spans="1:6">
      <c r="A183" s="13">
        <v>181</v>
      </c>
      <c r="B183" s="12" t="s">
        <v>378</v>
      </c>
      <c r="C183" s="12" t="s">
        <v>405</v>
      </c>
      <c r="D183" s="12" t="s">
        <v>404</v>
      </c>
      <c r="E183" s="12">
        <v>0</v>
      </c>
      <c r="F183" s="12">
        <v>0</v>
      </c>
    </row>
    <row r="184" s="12" customFormat="1" spans="1:6">
      <c r="A184" s="13">
        <v>182</v>
      </c>
      <c r="B184" s="12" t="s">
        <v>378</v>
      </c>
      <c r="C184" s="12" t="s">
        <v>407</v>
      </c>
      <c r="D184" s="12" t="s">
        <v>406</v>
      </c>
      <c r="E184" s="12">
        <v>128</v>
      </c>
      <c r="F184" s="12">
        <v>66</v>
      </c>
    </row>
    <row r="185" s="12" customFormat="1" spans="1:6">
      <c r="A185" s="13">
        <v>183</v>
      </c>
      <c r="B185" s="12" t="s">
        <v>378</v>
      </c>
      <c r="C185" s="12" t="s">
        <v>409</v>
      </c>
      <c r="D185" s="12" t="s">
        <v>408</v>
      </c>
      <c r="E185" s="12">
        <v>0</v>
      </c>
      <c r="F185" s="12">
        <v>0</v>
      </c>
    </row>
    <row r="186" s="12" customFormat="1" spans="1:6">
      <c r="A186" s="13">
        <v>184</v>
      </c>
      <c r="B186" s="12" t="s">
        <v>410</v>
      </c>
      <c r="C186" s="12" t="s">
        <v>412</v>
      </c>
      <c r="D186" s="12" t="s">
        <v>411</v>
      </c>
      <c r="E186" s="12">
        <v>0</v>
      </c>
      <c r="F186" s="12">
        <v>0</v>
      </c>
    </row>
    <row r="187" s="12" customFormat="1" spans="1:6">
      <c r="A187" s="13">
        <v>185</v>
      </c>
      <c r="B187" s="12" t="s">
        <v>410</v>
      </c>
      <c r="C187" s="12" t="s">
        <v>414</v>
      </c>
      <c r="D187" s="12" t="s">
        <v>413</v>
      </c>
      <c r="E187" s="12">
        <v>0</v>
      </c>
      <c r="F187" s="12">
        <v>0</v>
      </c>
    </row>
    <row r="188" s="12" customFormat="1" spans="1:6">
      <c r="A188" s="13">
        <v>186</v>
      </c>
      <c r="B188" s="12" t="s">
        <v>410</v>
      </c>
      <c r="C188" s="12" t="s">
        <v>416</v>
      </c>
      <c r="D188" s="12" t="s">
        <v>415</v>
      </c>
      <c r="E188" s="12">
        <v>0</v>
      </c>
      <c r="F188" s="12">
        <v>0</v>
      </c>
    </row>
    <row r="189" s="12" customFormat="1" spans="1:6">
      <c r="A189" s="13">
        <v>187</v>
      </c>
      <c r="B189" s="12" t="s">
        <v>410</v>
      </c>
      <c r="C189" s="12" t="s">
        <v>418</v>
      </c>
      <c r="D189" s="12" t="s">
        <v>417</v>
      </c>
      <c r="E189" s="12">
        <v>0</v>
      </c>
      <c r="F189" s="12">
        <v>0</v>
      </c>
    </row>
    <row r="190" s="12" customFormat="1" spans="1:6">
      <c r="A190" s="13">
        <v>188</v>
      </c>
      <c r="B190" s="12" t="s">
        <v>410</v>
      </c>
      <c r="C190" s="12" t="s">
        <v>420</v>
      </c>
      <c r="D190" s="12" t="s">
        <v>419</v>
      </c>
      <c r="E190" s="12">
        <v>0</v>
      </c>
      <c r="F190" s="12">
        <v>0</v>
      </c>
    </row>
    <row r="191" s="12" customFormat="1" spans="1:6">
      <c r="A191" s="13">
        <v>189</v>
      </c>
      <c r="B191" s="12" t="s">
        <v>410</v>
      </c>
      <c r="C191" s="12" t="s">
        <v>422</v>
      </c>
      <c r="D191" s="12" t="s">
        <v>421</v>
      </c>
      <c r="E191" s="12">
        <v>0</v>
      </c>
      <c r="F191" s="12">
        <v>0</v>
      </c>
    </row>
    <row r="192" s="12" customFormat="1" spans="1:6">
      <c r="A192" s="13">
        <v>190</v>
      </c>
      <c r="B192" s="12" t="s">
        <v>410</v>
      </c>
      <c r="C192" s="12" t="s">
        <v>424</v>
      </c>
      <c r="D192" s="12" t="s">
        <v>423</v>
      </c>
      <c r="E192" s="12">
        <v>0</v>
      </c>
      <c r="F192" s="12">
        <v>0</v>
      </c>
    </row>
    <row r="193" s="12" customFormat="1" spans="1:6">
      <c r="A193" s="13">
        <v>191</v>
      </c>
      <c r="B193" s="12" t="s">
        <v>410</v>
      </c>
      <c r="C193" s="12" t="s">
        <v>426</v>
      </c>
      <c r="D193" s="12" t="s">
        <v>425</v>
      </c>
      <c r="E193" s="12">
        <v>0</v>
      </c>
      <c r="F193" s="12">
        <v>0</v>
      </c>
    </row>
    <row r="194" s="12" customFormat="1" spans="1:6">
      <c r="A194" s="13">
        <v>192</v>
      </c>
      <c r="B194" s="12" t="s">
        <v>427</v>
      </c>
      <c r="C194" s="12" t="s">
        <v>429</v>
      </c>
      <c r="D194" s="12" t="s">
        <v>428</v>
      </c>
      <c r="E194" s="12">
        <v>0</v>
      </c>
      <c r="F194" s="12">
        <v>0</v>
      </c>
    </row>
    <row r="195" s="12" customFormat="1" spans="1:6">
      <c r="A195" s="13">
        <v>193</v>
      </c>
      <c r="B195" s="12" t="s">
        <v>427</v>
      </c>
      <c r="C195" s="12" t="s">
        <v>431</v>
      </c>
      <c r="D195" s="12" t="s">
        <v>430</v>
      </c>
      <c r="E195" s="12">
        <v>0</v>
      </c>
      <c r="F195" s="12">
        <v>0</v>
      </c>
    </row>
    <row r="196" s="12" customFormat="1" spans="1:6">
      <c r="A196" s="13">
        <v>194</v>
      </c>
      <c r="B196" s="12" t="s">
        <v>427</v>
      </c>
      <c r="C196" s="12" t="s">
        <v>433</v>
      </c>
      <c r="D196" s="12" t="s">
        <v>432</v>
      </c>
      <c r="E196" s="12">
        <v>0</v>
      </c>
      <c r="F196" s="12">
        <v>0</v>
      </c>
    </row>
    <row r="197" s="12" customFormat="1" spans="1:6">
      <c r="A197" s="13">
        <v>195</v>
      </c>
      <c r="B197" s="12" t="s">
        <v>427</v>
      </c>
      <c r="C197" s="12" t="s">
        <v>435</v>
      </c>
      <c r="D197" s="12" t="s">
        <v>434</v>
      </c>
      <c r="E197" s="12">
        <v>0</v>
      </c>
      <c r="F197" s="12">
        <v>0</v>
      </c>
    </row>
    <row r="198" s="12" customFormat="1" spans="1:6">
      <c r="A198" s="13">
        <v>196</v>
      </c>
      <c r="B198" s="12" t="s">
        <v>427</v>
      </c>
      <c r="C198" s="12" t="s">
        <v>437</v>
      </c>
      <c r="D198" s="12" t="s">
        <v>436</v>
      </c>
      <c r="E198" s="12">
        <v>0</v>
      </c>
      <c r="F198" s="12">
        <v>0</v>
      </c>
    </row>
    <row r="199" s="12" customFormat="1" spans="1:6">
      <c r="A199" s="13">
        <v>197</v>
      </c>
      <c r="B199" s="12" t="s">
        <v>427</v>
      </c>
      <c r="C199" s="12" t="s">
        <v>439</v>
      </c>
      <c r="D199" s="12" t="s">
        <v>438</v>
      </c>
      <c r="E199" s="12">
        <v>0</v>
      </c>
      <c r="F199" s="12">
        <v>0</v>
      </c>
    </row>
    <row r="200" s="12" customFormat="1" spans="1:6">
      <c r="A200" s="13">
        <v>198</v>
      </c>
      <c r="B200" s="12" t="s">
        <v>427</v>
      </c>
      <c r="C200" s="12" t="s">
        <v>441</v>
      </c>
      <c r="D200" s="12" t="s">
        <v>440</v>
      </c>
      <c r="E200" s="12">
        <v>0</v>
      </c>
      <c r="F200" s="12">
        <v>0</v>
      </c>
    </row>
    <row r="201" s="12" customFormat="1" spans="1:6">
      <c r="A201" s="13">
        <v>199</v>
      </c>
      <c r="B201" s="12" t="s">
        <v>427</v>
      </c>
      <c r="C201" s="12" t="s">
        <v>444</v>
      </c>
      <c r="D201" s="12" t="s">
        <v>443</v>
      </c>
      <c r="E201" s="12">
        <v>0</v>
      </c>
      <c r="F201" s="12">
        <v>0</v>
      </c>
    </row>
    <row r="202" s="12" customFormat="1" spans="1:6">
      <c r="A202" s="13">
        <v>200</v>
      </c>
      <c r="B202" s="12" t="s">
        <v>427</v>
      </c>
      <c r="C202" s="12" t="s">
        <v>446</v>
      </c>
      <c r="D202" s="12" t="s">
        <v>445</v>
      </c>
      <c r="E202" s="12">
        <v>0</v>
      </c>
      <c r="F202" s="12">
        <v>0</v>
      </c>
    </row>
    <row r="203" s="12" customFormat="1" spans="1:6">
      <c r="A203" s="13">
        <v>201</v>
      </c>
      <c r="B203" s="12" t="s">
        <v>427</v>
      </c>
      <c r="C203" s="12" t="s">
        <v>448</v>
      </c>
      <c r="D203" s="12" t="s">
        <v>447</v>
      </c>
      <c r="E203" s="12">
        <v>0</v>
      </c>
      <c r="F203" s="12">
        <v>0</v>
      </c>
    </row>
    <row r="204" s="12" customFormat="1" spans="1:6">
      <c r="A204" s="13">
        <v>202</v>
      </c>
      <c r="B204" s="12" t="s">
        <v>427</v>
      </c>
      <c r="C204" s="12" t="s">
        <v>450</v>
      </c>
      <c r="D204" s="12" t="s">
        <v>449</v>
      </c>
      <c r="E204" s="12">
        <v>0</v>
      </c>
      <c r="F204" s="12">
        <v>0</v>
      </c>
    </row>
    <row r="205" s="12" customFormat="1" spans="1:6">
      <c r="A205" s="13">
        <v>203</v>
      </c>
      <c r="B205" s="12" t="s">
        <v>427</v>
      </c>
      <c r="C205" s="12" t="s">
        <v>452</v>
      </c>
      <c r="D205" s="12" t="s">
        <v>451</v>
      </c>
      <c r="E205" s="12">
        <v>0</v>
      </c>
      <c r="F205" s="12">
        <v>0</v>
      </c>
    </row>
    <row r="206" s="12" customFormat="1" spans="1:6">
      <c r="A206" s="13">
        <v>204</v>
      </c>
      <c r="B206" s="12" t="s">
        <v>427</v>
      </c>
      <c r="C206" s="12" t="s">
        <v>454</v>
      </c>
      <c r="D206" s="12" t="s">
        <v>453</v>
      </c>
      <c r="E206" s="12">
        <v>0</v>
      </c>
      <c r="F206" s="12">
        <v>0</v>
      </c>
    </row>
    <row r="207" s="12" customFormat="1" spans="1:6">
      <c r="A207" s="13">
        <v>205</v>
      </c>
      <c r="B207" s="12" t="s">
        <v>427</v>
      </c>
      <c r="C207" s="12" t="s">
        <v>457</v>
      </c>
      <c r="D207" s="12" t="s">
        <v>456</v>
      </c>
      <c r="E207" s="12">
        <v>0</v>
      </c>
      <c r="F207" s="12">
        <v>0</v>
      </c>
    </row>
    <row r="208" s="12" customFormat="1" spans="1:6">
      <c r="A208" s="13">
        <v>206</v>
      </c>
      <c r="B208" s="12" t="s">
        <v>427</v>
      </c>
      <c r="C208" s="12" t="s">
        <v>459</v>
      </c>
      <c r="D208" s="12" t="s">
        <v>458</v>
      </c>
      <c r="E208" s="12">
        <v>0</v>
      </c>
      <c r="F208" s="12">
        <v>0</v>
      </c>
    </row>
    <row r="209" s="12" customFormat="1" spans="1:6">
      <c r="A209" s="13">
        <v>207</v>
      </c>
      <c r="B209" s="12" t="s">
        <v>427</v>
      </c>
      <c r="C209" s="12" t="s">
        <v>461</v>
      </c>
      <c r="D209" s="12" t="s">
        <v>460</v>
      </c>
      <c r="E209" s="12">
        <v>0</v>
      </c>
      <c r="F209" s="12">
        <v>0</v>
      </c>
    </row>
    <row r="210" s="12" customFormat="1" spans="1:6">
      <c r="A210" s="13">
        <v>208</v>
      </c>
      <c r="B210" s="12" t="s">
        <v>462</v>
      </c>
      <c r="C210" s="12" t="s">
        <v>464</v>
      </c>
      <c r="D210" s="12" t="s">
        <v>463</v>
      </c>
      <c r="E210" s="12">
        <v>0</v>
      </c>
      <c r="F210" s="12">
        <v>0</v>
      </c>
    </row>
    <row r="211" s="12" customFormat="1" spans="1:6">
      <c r="A211" s="13">
        <v>209</v>
      </c>
      <c r="B211" s="12" t="s">
        <v>462</v>
      </c>
      <c r="C211" s="12" t="s">
        <v>467</v>
      </c>
      <c r="D211" s="12" t="s">
        <v>466</v>
      </c>
      <c r="E211" s="12">
        <v>0</v>
      </c>
      <c r="F211" s="12">
        <v>0</v>
      </c>
    </row>
    <row r="212" s="12" customFormat="1" spans="1:6">
      <c r="A212" s="13">
        <v>210</v>
      </c>
      <c r="B212" s="12" t="s">
        <v>462</v>
      </c>
      <c r="C212" s="12" t="s">
        <v>469</v>
      </c>
      <c r="D212" s="12" t="s">
        <v>468</v>
      </c>
      <c r="E212" s="12">
        <v>3461</v>
      </c>
      <c r="F212" s="12">
        <v>10045</v>
      </c>
    </row>
    <row r="213" s="12" customFormat="1" spans="1:6">
      <c r="A213" s="13">
        <v>211</v>
      </c>
      <c r="B213" s="12" t="s">
        <v>462</v>
      </c>
      <c r="C213" s="12" t="s">
        <v>471</v>
      </c>
      <c r="D213" s="12" t="s">
        <v>470</v>
      </c>
      <c r="E213" s="12">
        <v>921</v>
      </c>
      <c r="F213" s="12">
        <v>7876</v>
      </c>
    </row>
    <row r="214" s="12" customFormat="1" spans="1:6">
      <c r="A214" s="13">
        <v>212</v>
      </c>
      <c r="B214" s="12" t="s">
        <v>462</v>
      </c>
      <c r="C214" s="12" t="s">
        <v>473</v>
      </c>
      <c r="D214" s="12" t="s">
        <v>472</v>
      </c>
      <c r="E214" s="12">
        <v>0</v>
      </c>
      <c r="F214" s="12">
        <v>0</v>
      </c>
    </row>
    <row r="215" s="12" customFormat="1" spans="1:6">
      <c r="A215" s="13">
        <v>213</v>
      </c>
      <c r="B215" s="12" t="s">
        <v>462</v>
      </c>
      <c r="C215" s="12" t="s">
        <v>475</v>
      </c>
      <c r="D215" s="12" t="s">
        <v>474</v>
      </c>
      <c r="E215" s="12">
        <v>11227</v>
      </c>
      <c r="F215" s="12">
        <v>56429</v>
      </c>
    </row>
    <row r="216" s="12" customFormat="1" spans="1:6">
      <c r="A216" s="13">
        <v>214</v>
      </c>
      <c r="B216" s="12" t="s">
        <v>462</v>
      </c>
      <c r="C216" s="12" t="s">
        <v>477</v>
      </c>
      <c r="D216" s="12" t="s">
        <v>476</v>
      </c>
      <c r="E216" s="12">
        <v>8656</v>
      </c>
      <c r="F216" s="12">
        <v>26448</v>
      </c>
    </row>
    <row r="217" s="12" customFormat="1" spans="1:6">
      <c r="A217" s="13">
        <v>215</v>
      </c>
      <c r="B217" s="12" t="s">
        <v>462</v>
      </c>
      <c r="C217" s="12" t="s">
        <v>479</v>
      </c>
      <c r="D217" s="12" t="s">
        <v>478</v>
      </c>
      <c r="E217" s="12">
        <v>787</v>
      </c>
      <c r="F217" s="12">
        <v>5346</v>
      </c>
    </row>
    <row r="218" s="12" customFormat="1" spans="1:6">
      <c r="A218" s="13">
        <v>216</v>
      </c>
      <c r="B218" s="12" t="s">
        <v>462</v>
      </c>
      <c r="C218" s="12" t="s">
        <v>481</v>
      </c>
      <c r="D218" s="12" t="s">
        <v>480</v>
      </c>
      <c r="E218" s="12">
        <v>14</v>
      </c>
      <c r="F218" s="12">
        <v>572</v>
      </c>
    </row>
    <row r="219" s="12" customFormat="1" spans="1:6">
      <c r="A219" s="13">
        <v>217</v>
      </c>
      <c r="B219" s="12" t="s">
        <v>462</v>
      </c>
      <c r="C219" s="12" t="s">
        <v>483</v>
      </c>
      <c r="D219" s="12" t="s">
        <v>482</v>
      </c>
      <c r="E219" s="12">
        <v>5296</v>
      </c>
      <c r="F219" s="12">
        <v>13490</v>
      </c>
    </row>
    <row r="220" s="12" customFormat="1" spans="1:6">
      <c r="A220" s="13">
        <v>218</v>
      </c>
      <c r="B220" s="12" t="s">
        <v>462</v>
      </c>
      <c r="C220" s="12" t="s">
        <v>485</v>
      </c>
      <c r="D220" s="12" t="s">
        <v>484</v>
      </c>
      <c r="E220" s="12">
        <v>5772</v>
      </c>
      <c r="F220" s="12">
        <v>24212</v>
      </c>
    </row>
    <row r="221" s="12" customFormat="1" spans="1:6">
      <c r="A221" s="13">
        <v>219</v>
      </c>
      <c r="B221" s="12" t="s">
        <v>486</v>
      </c>
      <c r="C221" s="12" t="s">
        <v>488</v>
      </c>
      <c r="D221" s="12" t="s">
        <v>487</v>
      </c>
      <c r="E221" s="12">
        <v>0</v>
      </c>
      <c r="F221" s="12">
        <v>0</v>
      </c>
    </row>
    <row r="222" s="12" customFormat="1" spans="1:6">
      <c r="A222" s="13">
        <v>220</v>
      </c>
      <c r="B222" s="12" t="s">
        <v>486</v>
      </c>
      <c r="C222" s="12" t="s">
        <v>491</v>
      </c>
      <c r="D222" s="12" t="s">
        <v>490</v>
      </c>
      <c r="E222" s="12">
        <v>0</v>
      </c>
      <c r="F222" s="12">
        <v>0</v>
      </c>
    </row>
    <row r="223" s="12" customFormat="1" spans="1:6">
      <c r="A223" s="13">
        <v>221</v>
      </c>
      <c r="B223" s="12" t="s">
        <v>486</v>
      </c>
      <c r="C223" s="12" t="s">
        <v>493</v>
      </c>
      <c r="D223" s="12" t="s">
        <v>492</v>
      </c>
      <c r="E223" s="12">
        <v>0</v>
      </c>
      <c r="F223" s="12">
        <v>0</v>
      </c>
    </row>
    <row r="224" s="12" customFormat="1" spans="1:6">
      <c r="A224" s="13">
        <v>222</v>
      </c>
      <c r="B224" s="12" t="s">
        <v>486</v>
      </c>
      <c r="C224" s="12" t="s">
        <v>495</v>
      </c>
      <c r="D224" s="12" t="s">
        <v>494</v>
      </c>
      <c r="E224" s="12">
        <v>0</v>
      </c>
      <c r="F224" s="12">
        <v>0</v>
      </c>
    </row>
    <row r="225" s="12" customFormat="1" spans="1:6">
      <c r="A225" s="13">
        <v>223</v>
      </c>
      <c r="B225" s="12" t="s">
        <v>486</v>
      </c>
      <c r="C225" s="12" t="s">
        <v>497</v>
      </c>
      <c r="D225" s="12" t="s">
        <v>496</v>
      </c>
      <c r="E225" s="12">
        <v>0</v>
      </c>
      <c r="F225" s="12">
        <v>0</v>
      </c>
    </row>
    <row r="226" s="12" customFormat="1" spans="1:6">
      <c r="A226" s="13">
        <v>224</v>
      </c>
      <c r="B226" s="12" t="s">
        <v>486</v>
      </c>
      <c r="C226" s="12" t="s">
        <v>499</v>
      </c>
      <c r="D226" s="12" t="s">
        <v>498</v>
      </c>
      <c r="E226" s="12">
        <v>0</v>
      </c>
      <c r="F226" s="12">
        <v>0</v>
      </c>
    </row>
    <row r="227" s="12" customFormat="1" spans="1:6">
      <c r="A227" s="13">
        <v>225</v>
      </c>
      <c r="B227" s="12" t="s">
        <v>486</v>
      </c>
      <c r="C227" s="12" t="s">
        <v>501</v>
      </c>
      <c r="D227" s="12" t="s">
        <v>500</v>
      </c>
      <c r="E227" s="12">
        <v>0</v>
      </c>
      <c r="F227" s="12">
        <v>0</v>
      </c>
    </row>
    <row r="228" s="12" customFormat="1" spans="1:6">
      <c r="A228" s="13">
        <v>226</v>
      </c>
      <c r="B228" s="12" t="s">
        <v>486</v>
      </c>
      <c r="C228" s="12" t="s">
        <v>503</v>
      </c>
      <c r="D228" s="12" t="s">
        <v>502</v>
      </c>
      <c r="E228" s="12">
        <v>0</v>
      </c>
      <c r="F228" s="12">
        <v>0</v>
      </c>
    </row>
    <row r="229" s="12" customFormat="1" spans="1:6">
      <c r="A229" s="13">
        <v>227</v>
      </c>
      <c r="B229" s="12" t="s">
        <v>486</v>
      </c>
      <c r="C229" s="12" t="s">
        <v>505</v>
      </c>
      <c r="D229" s="12" t="s">
        <v>504</v>
      </c>
      <c r="E229" s="12">
        <v>0</v>
      </c>
      <c r="F229" s="12">
        <v>0</v>
      </c>
    </row>
    <row r="230" s="12" customFormat="1" spans="1:6">
      <c r="A230" s="13">
        <v>228</v>
      </c>
      <c r="B230" s="12" t="s">
        <v>486</v>
      </c>
      <c r="C230" s="12" t="s">
        <v>507</v>
      </c>
      <c r="D230" s="12" t="s">
        <v>506</v>
      </c>
      <c r="E230" s="12">
        <v>0</v>
      </c>
      <c r="F230" s="12">
        <v>0</v>
      </c>
    </row>
    <row r="231" s="12" customFormat="1" spans="1:6">
      <c r="A231" s="13">
        <v>229</v>
      </c>
      <c r="B231" s="12" t="s">
        <v>486</v>
      </c>
      <c r="C231" s="12" t="s">
        <v>509</v>
      </c>
      <c r="D231" s="12" t="s">
        <v>508</v>
      </c>
      <c r="E231" s="12">
        <v>0</v>
      </c>
      <c r="F231" s="12">
        <v>0</v>
      </c>
    </row>
    <row r="232" s="12" customFormat="1" spans="1:6">
      <c r="A232" s="13">
        <v>230</v>
      </c>
      <c r="B232" s="12" t="s">
        <v>486</v>
      </c>
      <c r="C232" s="12" t="s">
        <v>511</v>
      </c>
      <c r="D232" s="12" t="s">
        <v>510</v>
      </c>
      <c r="E232" s="12">
        <v>0</v>
      </c>
      <c r="F232" s="12">
        <v>0</v>
      </c>
    </row>
    <row r="233" s="12" customFormat="1" spans="1:6">
      <c r="A233" s="13">
        <v>231</v>
      </c>
      <c r="B233" s="12" t="s">
        <v>486</v>
      </c>
      <c r="C233" s="12" t="s">
        <v>513</v>
      </c>
      <c r="D233" s="12" t="s">
        <v>512</v>
      </c>
      <c r="E233" s="12">
        <v>0</v>
      </c>
      <c r="F233" s="12">
        <v>0</v>
      </c>
    </row>
    <row r="234" s="12" customFormat="1" spans="1:6">
      <c r="A234" s="13">
        <v>232</v>
      </c>
      <c r="B234" s="12" t="s">
        <v>514</v>
      </c>
      <c r="C234" s="12" t="s">
        <v>516</v>
      </c>
      <c r="D234" s="12" t="s">
        <v>515</v>
      </c>
      <c r="E234" s="12">
        <v>0</v>
      </c>
      <c r="F234" s="12">
        <v>0</v>
      </c>
    </row>
    <row r="235" s="12" customFormat="1" spans="1:6">
      <c r="A235" s="13">
        <v>233</v>
      </c>
      <c r="B235" s="12" t="s">
        <v>514</v>
      </c>
      <c r="C235" s="12" t="s">
        <v>518</v>
      </c>
      <c r="D235" s="12" t="s">
        <v>517</v>
      </c>
      <c r="E235" s="12">
        <v>0</v>
      </c>
      <c r="F235" s="12">
        <v>0</v>
      </c>
    </row>
    <row r="236" s="12" customFormat="1" spans="1:6">
      <c r="A236" s="13">
        <v>234</v>
      </c>
      <c r="B236" s="12" t="s">
        <v>514</v>
      </c>
      <c r="C236" s="12" t="s">
        <v>520</v>
      </c>
      <c r="D236" s="12" t="s">
        <v>519</v>
      </c>
      <c r="E236" s="12">
        <v>0</v>
      </c>
      <c r="F236" s="12">
        <v>0</v>
      </c>
    </row>
    <row r="237" s="12" customFormat="1" spans="1:6">
      <c r="A237" s="13">
        <v>235</v>
      </c>
      <c r="B237" s="12" t="s">
        <v>514</v>
      </c>
      <c r="C237" s="12" t="s">
        <v>522</v>
      </c>
      <c r="D237" s="12" t="s">
        <v>521</v>
      </c>
      <c r="E237" s="12">
        <v>0</v>
      </c>
      <c r="F237" s="12">
        <v>0</v>
      </c>
    </row>
    <row r="238" s="12" customFormat="1" spans="1:6">
      <c r="A238" s="13">
        <v>236</v>
      </c>
      <c r="B238" s="12" t="s">
        <v>514</v>
      </c>
      <c r="C238" s="12" t="s">
        <v>524</v>
      </c>
      <c r="D238" s="12" t="s">
        <v>523</v>
      </c>
      <c r="E238" s="12">
        <v>0</v>
      </c>
      <c r="F238" s="12">
        <v>0</v>
      </c>
    </row>
    <row r="239" s="12" customFormat="1" spans="1:6">
      <c r="A239" s="13">
        <v>237</v>
      </c>
      <c r="B239" s="12" t="s">
        <v>514</v>
      </c>
      <c r="C239" s="12" t="s">
        <v>527</v>
      </c>
      <c r="D239" s="12" t="s">
        <v>526</v>
      </c>
      <c r="E239" s="12">
        <v>0</v>
      </c>
      <c r="F239" s="12">
        <v>0</v>
      </c>
    </row>
    <row r="240" s="12" customFormat="1" spans="1:6">
      <c r="A240" s="13">
        <v>238</v>
      </c>
      <c r="B240" s="12" t="s">
        <v>514</v>
      </c>
      <c r="C240" s="12" t="s">
        <v>529</v>
      </c>
      <c r="D240" s="12" t="s">
        <v>528</v>
      </c>
      <c r="E240" s="12">
        <v>0</v>
      </c>
      <c r="F240" s="12">
        <v>0</v>
      </c>
    </row>
    <row r="241" s="12" customFormat="1" spans="1:6">
      <c r="A241" s="13">
        <v>239</v>
      </c>
      <c r="B241" s="12" t="s">
        <v>530</v>
      </c>
      <c r="C241" s="12" t="s">
        <v>532</v>
      </c>
      <c r="D241" s="12" t="s">
        <v>531</v>
      </c>
      <c r="E241" s="12">
        <v>0</v>
      </c>
      <c r="F241" s="12">
        <v>0</v>
      </c>
    </row>
    <row r="242" s="12" customFormat="1" spans="1:6">
      <c r="A242" s="13">
        <v>240</v>
      </c>
      <c r="B242" s="12" t="s">
        <v>530</v>
      </c>
      <c r="C242" s="12" t="s">
        <v>535</v>
      </c>
      <c r="D242" s="12" t="s">
        <v>534</v>
      </c>
      <c r="E242" s="12">
        <v>0</v>
      </c>
      <c r="F242" s="12">
        <v>0</v>
      </c>
    </row>
    <row r="243" s="12" customFormat="1" spans="1:6">
      <c r="A243" s="13">
        <v>241</v>
      </c>
      <c r="B243" s="12" t="s">
        <v>530</v>
      </c>
      <c r="C243" s="12" t="s">
        <v>537</v>
      </c>
      <c r="D243" s="12" t="s">
        <v>536</v>
      </c>
      <c r="E243" s="12">
        <v>0</v>
      </c>
      <c r="F243" s="12">
        <v>0</v>
      </c>
    </row>
    <row r="244" s="12" customFormat="1" spans="1:6">
      <c r="A244" s="13">
        <v>242</v>
      </c>
      <c r="B244" s="12" t="s">
        <v>530</v>
      </c>
      <c r="C244" s="12" t="s">
        <v>539</v>
      </c>
      <c r="D244" s="12" t="s">
        <v>538</v>
      </c>
      <c r="E244" s="12">
        <v>0</v>
      </c>
      <c r="F244" s="12">
        <v>0</v>
      </c>
    </row>
    <row r="245" s="12" customFormat="1" spans="1:6">
      <c r="A245" s="13">
        <v>243</v>
      </c>
      <c r="B245" s="12" t="s">
        <v>530</v>
      </c>
      <c r="C245" s="12" t="s">
        <v>541</v>
      </c>
      <c r="D245" s="12" t="s">
        <v>540</v>
      </c>
      <c r="E245" s="12">
        <v>0</v>
      </c>
      <c r="F245" s="12">
        <v>0</v>
      </c>
    </row>
    <row r="246" s="12" customFormat="1" spans="1:6">
      <c r="A246" s="13">
        <v>244</v>
      </c>
      <c r="B246" s="12" t="s">
        <v>530</v>
      </c>
      <c r="C246" s="12" t="s">
        <v>543</v>
      </c>
      <c r="D246" s="12" t="s">
        <v>542</v>
      </c>
      <c r="E246" s="12">
        <v>0</v>
      </c>
      <c r="F246" s="12">
        <v>0</v>
      </c>
    </row>
    <row r="247" s="12" customFormat="1" spans="1:6">
      <c r="A247" s="13">
        <v>245</v>
      </c>
      <c r="B247" s="12" t="s">
        <v>530</v>
      </c>
      <c r="C247" s="12" t="s">
        <v>545</v>
      </c>
      <c r="D247" s="12" t="s">
        <v>544</v>
      </c>
      <c r="E247" s="12">
        <v>0</v>
      </c>
      <c r="F247" s="12">
        <v>0</v>
      </c>
    </row>
    <row r="248" s="12" customFormat="1" spans="1:6">
      <c r="A248" s="13">
        <v>246</v>
      </c>
      <c r="B248" s="12" t="s">
        <v>530</v>
      </c>
      <c r="C248" s="12" t="s">
        <v>547</v>
      </c>
      <c r="D248" s="12" t="s">
        <v>546</v>
      </c>
      <c r="E248" s="12">
        <v>0</v>
      </c>
      <c r="F248" s="12">
        <v>0</v>
      </c>
    </row>
    <row r="249" s="12" customFormat="1" spans="1:6">
      <c r="A249" s="13">
        <v>247</v>
      </c>
      <c r="B249" s="12" t="s">
        <v>530</v>
      </c>
      <c r="C249" s="12" t="s">
        <v>549</v>
      </c>
      <c r="D249" s="12" t="s">
        <v>548</v>
      </c>
      <c r="E249" s="12">
        <v>0</v>
      </c>
      <c r="F249" s="12">
        <v>0</v>
      </c>
    </row>
    <row r="250" s="12" customFormat="1" spans="1:6">
      <c r="A250" s="13">
        <v>248</v>
      </c>
      <c r="B250" s="12" t="s">
        <v>530</v>
      </c>
      <c r="C250" s="12" t="s">
        <v>551</v>
      </c>
      <c r="D250" s="12" t="s">
        <v>550</v>
      </c>
      <c r="E250" s="12">
        <v>0</v>
      </c>
      <c r="F250" s="12">
        <v>0</v>
      </c>
    </row>
    <row r="251" s="12" customFormat="1" spans="1:6">
      <c r="A251" s="13">
        <v>249</v>
      </c>
      <c r="B251" s="12" t="s">
        <v>530</v>
      </c>
      <c r="C251" s="12" t="s">
        <v>553</v>
      </c>
      <c r="D251" s="12" t="s">
        <v>552</v>
      </c>
      <c r="E251" s="12">
        <v>0</v>
      </c>
      <c r="F251" s="12">
        <v>0</v>
      </c>
    </row>
    <row r="252" s="12" customFormat="1" spans="1:6">
      <c r="A252" s="13">
        <v>250</v>
      </c>
      <c r="B252" s="12" t="s">
        <v>530</v>
      </c>
      <c r="C252" s="12" t="s">
        <v>555</v>
      </c>
      <c r="D252" s="12" t="s">
        <v>554</v>
      </c>
      <c r="E252" s="12">
        <v>0</v>
      </c>
      <c r="F252" s="12">
        <v>0</v>
      </c>
    </row>
    <row r="253" s="12" customFormat="1" spans="1:6">
      <c r="A253" s="13">
        <v>251</v>
      </c>
      <c r="B253" s="12" t="s">
        <v>556</v>
      </c>
      <c r="C253" s="12" t="s">
        <v>558</v>
      </c>
      <c r="D253" s="12" t="s">
        <v>557</v>
      </c>
      <c r="E253" s="12">
        <v>0</v>
      </c>
      <c r="F253" s="12">
        <v>0</v>
      </c>
    </row>
    <row r="254" s="12" customFormat="1" spans="1:6">
      <c r="A254" s="13">
        <v>252</v>
      </c>
      <c r="B254" s="12" t="s">
        <v>556</v>
      </c>
      <c r="C254" s="12" t="s">
        <v>560</v>
      </c>
      <c r="D254" s="12" t="s">
        <v>221</v>
      </c>
      <c r="E254" s="12">
        <v>419</v>
      </c>
      <c r="F254" s="12">
        <v>25</v>
      </c>
    </row>
    <row r="255" s="12" customFormat="1" spans="1:6">
      <c r="A255" s="13">
        <v>253</v>
      </c>
      <c r="B255" s="12" t="s">
        <v>556</v>
      </c>
      <c r="C255" s="12" t="s">
        <v>562</v>
      </c>
      <c r="D255" s="12" t="s">
        <v>561</v>
      </c>
      <c r="E255" s="12">
        <v>0</v>
      </c>
      <c r="F255" s="12">
        <v>0</v>
      </c>
    </row>
    <row r="256" s="12" customFormat="1" spans="1:6">
      <c r="A256" s="13">
        <v>254</v>
      </c>
      <c r="B256" s="12" t="s">
        <v>556</v>
      </c>
      <c r="C256" s="12" t="s">
        <v>564</v>
      </c>
      <c r="D256" s="12" t="s">
        <v>563</v>
      </c>
      <c r="E256" s="12">
        <v>496</v>
      </c>
      <c r="F256" s="12">
        <v>13</v>
      </c>
    </row>
    <row r="257" s="12" customFormat="1" spans="1:6">
      <c r="A257" s="13">
        <v>255</v>
      </c>
      <c r="B257" s="12" t="s">
        <v>556</v>
      </c>
      <c r="C257" s="12" t="s">
        <v>567</v>
      </c>
      <c r="D257" s="12" t="s">
        <v>566</v>
      </c>
      <c r="E257" s="12">
        <v>96</v>
      </c>
      <c r="F257" s="12">
        <v>9</v>
      </c>
    </row>
    <row r="258" s="12" customFormat="1" spans="1:6">
      <c r="A258" s="13">
        <v>256</v>
      </c>
      <c r="B258" s="12" t="s">
        <v>556</v>
      </c>
      <c r="C258" s="12" t="s">
        <v>569</v>
      </c>
      <c r="D258" s="12" t="s">
        <v>568</v>
      </c>
      <c r="E258" s="12">
        <v>56</v>
      </c>
      <c r="F258" s="12">
        <v>3</v>
      </c>
    </row>
    <row r="259" s="12" customFormat="1" spans="1:6">
      <c r="A259" s="13">
        <v>257</v>
      </c>
      <c r="B259" s="12" t="s">
        <v>556</v>
      </c>
      <c r="C259" s="12" t="s">
        <v>571</v>
      </c>
      <c r="D259" s="12" t="s">
        <v>570</v>
      </c>
      <c r="E259" s="12">
        <v>0</v>
      </c>
      <c r="F259" s="12">
        <v>0</v>
      </c>
    </row>
    <row r="260" s="12" customFormat="1" spans="1:6">
      <c r="A260" s="13">
        <v>258</v>
      </c>
      <c r="B260" s="12" t="s">
        <v>556</v>
      </c>
      <c r="C260" s="12" t="s">
        <v>573</v>
      </c>
      <c r="D260" s="12" t="s">
        <v>572</v>
      </c>
      <c r="E260" s="12">
        <v>0</v>
      </c>
      <c r="F260" s="12">
        <v>0</v>
      </c>
    </row>
    <row r="261" s="12" customFormat="1" spans="1:6">
      <c r="A261" s="13">
        <v>259</v>
      </c>
      <c r="B261" s="12" t="s">
        <v>556</v>
      </c>
      <c r="C261" s="12" t="s">
        <v>575</v>
      </c>
      <c r="D261" s="12" t="s">
        <v>574</v>
      </c>
      <c r="E261" s="12">
        <v>0</v>
      </c>
      <c r="F261" s="12">
        <v>0</v>
      </c>
    </row>
    <row r="262" s="12" customFormat="1" spans="1:6">
      <c r="A262" s="13">
        <v>260</v>
      </c>
      <c r="B262" s="12" t="s">
        <v>556</v>
      </c>
      <c r="C262" s="12" t="s">
        <v>577</v>
      </c>
      <c r="D262" s="12" t="s">
        <v>576</v>
      </c>
      <c r="E262" s="12">
        <v>0</v>
      </c>
      <c r="F262" s="12">
        <v>0</v>
      </c>
    </row>
    <row r="263" s="12" customFormat="1" spans="1:6">
      <c r="A263" s="13">
        <v>261</v>
      </c>
      <c r="B263" s="12" t="s">
        <v>556</v>
      </c>
      <c r="C263" s="12" t="s">
        <v>579</v>
      </c>
      <c r="D263" s="12" t="s">
        <v>578</v>
      </c>
      <c r="E263" s="12">
        <v>0</v>
      </c>
      <c r="F263" s="12">
        <v>0</v>
      </c>
    </row>
    <row r="264" s="12" customFormat="1" spans="1:6">
      <c r="A264" s="13">
        <v>262</v>
      </c>
      <c r="B264" s="12" t="s">
        <v>580</v>
      </c>
      <c r="C264" s="12" t="s">
        <v>582</v>
      </c>
      <c r="D264" s="12" t="s">
        <v>581</v>
      </c>
      <c r="E264" s="12">
        <v>0</v>
      </c>
      <c r="F264" s="12">
        <v>0</v>
      </c>
    </row>
    <row r="265" s="12" customFormat="1" spans="1:6">
      <c r="A265" s="13">
        <v>263</v>
      </c>
      <c r="B265" s="12" t="s">
        <v>580</v>
      </c>
      <c r="C265" s="12" t="s">
        <v>585</v>
      </c>
      <c r="D265" s="12" t="s">
        <v>584</v>
      </c>
      <c r="E265" s="12">
        <v>147531</v>
      </c>
      <c r="F265" s="12">
        <v>14390</v>
      </c>
    </row>
    <row r="266" s="12" customFormat="1" spans="1:6">
      <c r="A266" s="13">
        <v>264</v>
      </c>
      <c r="B266" s="12" t="s">
        <v>580</v>
      </c>
      <c r="C266" s="12" t="s">
        <v>588</v>
      </c>
      <c r="D266" s="12" t="s">
        <v>587</v>
      </c>
      <c r="E266" s="12">
        <v>72541</v>
      </c>
      <c r="F266" s="12">
        <v>8240</v>
      </c>
    </row>
    <row r="267" s="12" customFormat="1" spans="1:6">
      <c r="A267" s="13">
        <v>265</v>
      </c>
      <c r="B267" s="12" t="s">
        <v>580</v>
      </c>
      <c r="C267" s="12" t="s">
        <v>591</v>
      </c>
      <c r="D267" s="12" t="s">
        <v>590</v>
      </c>
      <c r="E267" s="12">
        <v>90829</v>
      </c>
      <c r="F267" s="12">
        <v>9635</v>
      </c>
    </row>
    <row r="268" s="12" customFormat="1" spans="1:6">
      <c r="A268" s="13">
        <v>266</v>
      </c>
      <c r="B268" s="12" t="s">
        <v>580</v>
      </c>
      <c r="C268" s="12" t="s">
        <v>593</v>
      </c>
      <c r="D268" s="12" t="s">
        <v>592</v>
      </c>
      <c r="E268" s="12">
        <v>0</v>
      </c>
      <c r="F268" s="12">
        <v>0</v>
      </c>
    </row>
    <row r="269" s="12" customFormat="1" spans="1:6">
      <c r="A269" s="13">
        <v>267</v>
      </c>
      <c r="B269" s="12" t="s">
        <v>580</v>
      </c>
      <c r="C269" s="12" t="s">
        <v>595</v>
      </c>
      <c r="D269" s="12" t="s">
        <v>594</v>
      </c>
      <c r="E269" s="12">
        <v>0</v>
      </c>
      <c r="F269" s="12">
        <v>0</v>
      </c>
    </row>
    <row r="270" s="12" customFormat="1" spans="1:6">
      <c r="A270" s="13">
        <v>268</v>
      </c>
      <c r="B270" s="12" t="s">
        <v>596</v>
      </c>
      <c r="C270" s="12" t="s">
        <v>598</v>
      </c>
      <c r="D270" s="12" t="s">
        <v>597</v>
      </c>
      <c r="E270" s="12">
        <v>0</v>
      </c>
      <c r="F270" s="12">
        <v>0</v>
      </c>
    </row>
    <row r="271" s="12" customFormat="1" spans="1:6">
      <c r="A271" s="13">
        <v>269</v>
      </c>
      <c r="B271" s="12" t="s">
        <v>596</v>
      </c>
      <c r="C271" s="12" t="s">
        <v>601</v>
      </c>
      <c r="D271" s="12" t="s">
        <v>600</v>
      </c>
      <c r="E271" s="12">
        <v>0</v>
      </c>
      <c r="F271" s="12">
        <v>2</v>
      </c>
    </row>
    <row r="272" s="12" customFormat="1" spans="1:6">
      <c r="A272" s="13">
        <v>270</v>
      </c>
      <c r="B272" s="12" t="s">
        <v>596</v>
      </c>
      <c r="C272" s="12" t="s">
        <v>604</v>
      </c>
      <c r="D272" s="12" t="s">
        <v>603</v>
      </c>
      <c r="E272" s="12">
        <v>0</v>
      </c>
      <c r="F272" s="12">
        <v>2</v>
      </c>
    </row>
    <row r="273" s="12" customFormat="1" spans="1:6">
      <c r="A273" s="13">
        <v>271</v>
      </c>
      <c r="B273" s="12" t="s">
        <v>596</v>
      </c>
      <c r="C273" s="12" t="s">
        <v>607</v>
      </c>
      <c r="D273" s="12" t="s">
        <v>606</v>
      </c>
      <c r="E273" s="12">
        <v>0</v>
      </c>
      <c r="F273" s="12">
        <v>2</v>
      </c>
    </row>
    <row r="274" s="12" customFormat="1" spans="1:6">
      <c r="A274" s="13">
        <v>272</v>
      </c>
      <c r="B274" s="12" t="s">
        <v>596</v>
      </c>
      <c r="C274" s="12" t="s">
        <v>610</v>
      </c>
      <c r="D274" s="12" t="s">
        <v>609</v>
      </c>
      <c r="E274" s="12">
        <v>0</v>
      </c>
      <c r="F274" s="12">
        <v>2</v>
      </c>
    </row>
    <row r="275" s="12" customFormat="1" spans="1:6">
      <c r="A275" s="13">
        <v>273</v>
      </c>
      <c r="B275" s="12" t="s">
        <v>596</v>
      </c>
      <c r="C275" s="12" t="s">
        <v>613</v>
      </c>
      <c r="D275" s="12" t="s">
        <v>612</v>
      </c>
      <c r="E275" s="12">
        <v>0</v>
      </c>
      <c r="F275" s="12">
        <v>2</v>
      </c>
    </row>
    <row r="276" s="12" customFormat="1" spans="1:6">
      <c r="A276" s="13">
        <v>274</v>
      </c>
      <c r="B276" s="12" t="s">
        <v>596</v>
      </c>
      <c r="C276" s="12" t="s">
        <v>616</v>
      </c>
      <c r="D276" s="12" t="s">
        <v>615</v>
      </c>
      <c r="E276" s="12">
        <v>0</v>
      </c>
      <c r="F276" s="12">
        <v>7</v>
      </c>
    </row>
    <row r="277" s="12" customFormat="1" spans="1:6">
      <c r="A277" s="13">
        <v>275</v>
      </c>
      <c r="B277" s="12" t="s">
        <v>596</v>
      </c>
      <c r="C277" s="12" t="s">
        <v>618</v>
      </c>
      <c r="D277" s="12" t="s">
        <v>617</v>
      </c>
      <c r="E277" s="12">
        <v>0</v>
      </c>
      <c r="F277" s="12">
        <v>5</v>
      </c>
    </row>
    <row r="278" s="12" customFormat="1" spans="1:6">
      <c r="A278" s="13">
        <v>276</v>
      </c>
      <c r="B278" s="12" t="s">
        <v>596</v>
      </c>
      <c r="C278" s="12" t="s">
        <v>620</v>
      </c>
      <c r="D278" s="12" t="s">
        <v>619</v>
      </c>
      <c r="E278" s="12">
        <v>0</v>
      </c>
      <c r="F278" s="12">
        <v>6</v>
      </c>
    </row>
    <row r="279" s="12" customFormat="1" spans="1:6">
      <c r="A279" s="13">
        <v>277</v>
      </c>
      <c r="B279" s="12" t="s">
        <v>596</v>
      </c>
      <c r="C279" s="12" t="s">
        <v>622</v>
      </c>
      <c r="D279" s="12" t="s">
        <v>621</v>
      </c>
      <c r="E279" s="12">
        <v>0</v>
      </c>
      <c r="F279" s="12">
        <v>6</v>
      </c>
    </row>
    <row r="280" s="12" customFormat="1" spans="1:6">
      <c r="A280" s="13">
        <v>278</v>
      </c>
      <c r="B280" s="12" t="s">
        <v>596</v>
      </c>
      <c r="C280" s="12" t="s">
        <v>624</v>
      </c>
      <c r="D280" s="12" t="s">
        <v>623</v>
      </c>
      <c r="E280" s="12">
        <v>0</v>
      </c>
      <c r="F280" s="12">
        <v>10</v>
      </c>
    </row>
    <row r="281" s="12" customFormat="1" spans="1:6">
      <c r="A281" s="13">
        <v>279</v>
      </c>
      <c r="B281" s="12" t="s">
        <v>596</v>
      </c>
      <c r="C281" s="12" t="s">
        <v>627</v>
      </c>
      <c r="D281" s="12" t="s">
        <v>626</v>
      </c>
      <c r="E281" s="12">
        <v>0</v>
      </c>
      <c r="F281" s="12">
        <v>5</v>
      </c>
    </row>
    <row r="282" s="12" customFormat="1" spans="1:6">
      <c r="A282" s="13">
        <v>280</v>
      </c>
      <c r="B282" s="12" t="s">
        <v>596</v>
      </c>
      <c r="C282" s="12" t="s">
        <v>629</v>
      </c>
      <c r="D282" s="12" t="s">
        <v>628</v>
      </c>
      <c r="E282" s="12">
        <v>0</v>
      </c>
      <c r="F282" s="12">
        <v>8</v>
      </c>
    </row>
    <row r="283" s="12" customFormat="1" spans="1:6">
      <c r="A283" s="13">
        <v>281</v>
      </c>
      <c r="B283" s="12" t="s">
        <v>596</v>
      </c>
      <c r="C283" s="12" t="s">
        <v>631</v>
      </c>
      <c r="D283" s="12" t="s">
        <v>630</v>
      </c>
      <c r="E283" s="12">
        <v>0</v>
      </c>
      <c r="F283" s="12">
        <v>1</v>
      </c>
    </row>
    <row r="284" s="12" customFormat="1" spans="1:6">
      <c r="A284" s="13">
        <v>282</v>
      </c>
      <c r="B284" s="12" t="s">
        <v>596</v>
      </c>
      <c r="C284" s="12" t="s">
        <v>633</v>
      </c>
      <c r="D284" s="12" t="s">
        <v>632</v>
      </c>
      <c r="E284" s="12">
        <v>0</v>
      </c>
      <c r="F284" s="12">
        <v>2</v>
      </c>
    </row>
    <row r="285" s="12" customFormat="1" spans="1:6">
      <c r="A285" s="13">
        <v>283</v>
      </c>
      <c r="B285" s="12" t="s">
        <v>596</v>
      </c>
      <c r="C285" s="12" t="s">
        <v>635</v>
      </c>
      <c r="D285" s="12" t="s">
        <v>634</v>
      </c>
      <c r="E285" s="12">
        <v>0</v>
      </c>
      <c r="F285" s="12">
        <v>0</v>
      </c>
    </row>
    <row r="286" s="12" customFormat="1" spans="1:6">
      <c r="A286" s="13">
        <v>284</v>
      </c>
      <c r="B286" s="12" t="s">
        <v>596</v>
      </c>
      <c r="C286" s="12" t="s">
        <v>637</v>
      </c>
      <c r="D286" s="12" t="s">
        <v>636</v>
      </c>
      <c r="E286" s="12">
        <v>0</v>
      </c>
      <c r="F286" s="12">
        <v>2</v>
      </c>
    </row>
    <row r="287" s="12" customFormat="1" spans="1:6">
      <c r="A287" s="13">
        <v>285</v>
      </c>
      <c r="B287" s="12" t="s">
        <v>596</v>
      </c>
      <c r="C287" s="12" t="s">
        <v>639</v>
      </c>
      <c r="D287" s="12" t="s">
        <v>638</v>
      </c>
      <c r="E287" s="12">
        <v>0</v>
      </c>
      <c r="F287" s="12">
        <v>1</v>
      </c>
    </row>
    <row r="288" s="12" customFormat="1" spans="1:6">
      <c r="A288" s="13">
        <v>286</v>
      </c>
      <c r="B288" s="12" t="s">
        <v>596</v>
      </c>
      <c r="C288" s="12" t="s">
        <v>641</v>
      </c>
      <c r="D288" s="12" t="s">
        <v>640</v>
      </c>
      <c r="E288" s="12">
        <v>0</v>
      </c>
      <c r="F288" s="12">
        <v>0</v>
      </c>
    </row>
    <row r="289" s="12" customFormat="1" spans="1:6">
      <c r="A289" s="13">
        <v>287</v>
      </c>
      <c r="B289" s="12" t="s">
        <v>596</v>
      </c>
      <c r="C289" s="12" t="s">
        <v>643</v>
      </c>
      <c r="D289" s="12" t="s">
        <v>642</v>
      </c>
      <c r="E289" s="12">
        <v>0</v>
      </c>
      <c r="F289" s="12">
        <v>1</v>
      </c>
    </row>
    <row r="290" s="12" customFormat="1" spans="1:6">
      <c r="A290" s="13">
        <v>288</v>
      </c>
      <c r="B290" s="12" t="s">
        <v>596</v>
      </c>
      <c r="C290" s="12" t="s">
        <v>645</v>
      </c>
      <c r="D290" s="12" t="s">
        <v>644</v>
      </c>
      <c r="E290" s="12">
        <v>0</v>
      </c>
      <c r="F290" s="12">
        <v>0</v>
      </c>
    </row>
    <row r="291" s="12" customFormat="1" spans="1:6">
      <c r="A291" s="13">
        <v>289</v>
      </c>
      <c r="B291" s="12" t="s">
        <v>646</v>
      </c>
      <c r="C291" s="12" t="s">
        <v>648</v>
      </c>
      <c r="D291" s="12" t="s">
        <v>647</v>
      </c>
      <c r="E291" s="12">
        <v>0</v>
      </c>
      <c r="F291" s="12">
        <v>0</v>
      </c>
    </row>
    <row r="292" s="12" customFormat="1" spans="1:6">
      <c r="A292" s="13">
        <v>290</v>
      </c>
      <c r="B292" s="12" t="s">
        <v>646</v>
      </c>
      <c r="C292" s="12" t="s">
        <v>650</v>
      </c>
      <c r="D292" s="12" t="s">
        <v>649</v>
      </c>
      <c r="E292" s="12">
        <v>0</v>
      </c>
      <c r="F292" s="12">
        <v>0</v>
      </c>
    </row>
    <row r="293" s="12" customFormat="1" spans="1:6">
      <c r="A293" s="13">
        <v>291</v>
      </c>
      <c r="B293" s="12" t="s">
        <v>646</v>
      </c>
      <c r="C293" s="12" t="s">
        <v>652</v>
      </c>
      <c r="D293" s="12" t="s">
        <v>651</v>
      </c>
      <c r="E293" s="12">
        <v>124</v>
      </c>
      <c r="F293" s="12">
        <v>6</v>
      </c>
    </row>
    <row r="294" s="12" customFormat="1" spans="1:6">
      <c r="A294" s="13">
        <v>292</v>
      </c>
      <c r="B294" s="12" t="s">
        <v>646</v>
      </c>
      <c r="C294" s="12" t="s">
        <v>654</v>
      </c>
      <c r="D294" s="12" t="s">
        <v>653</v>
      </c>
      <c r="E294" s="12">
        <v>0</v>
      </c>
      <c r="F294" s="12">
        <v>0</v>
      </c>
    </row>
    <row r="295" s="12" customFormat="1" spans="1:6">
      <c r="A295" s="13">
        <v>293</v>
      </c>
      <c r="B295" s="12" t="s">
        <v>646</v>
      </c>
      <c r="C295" s="12" t="s">
        <v>656</v>
      </c>
      <c r="D295" s="12" t="s">
        <v>655</v>
      </c>
      <c r="E295" s="12">
        <v>0</v>
      </c>
      <c r="F295" s="12">
        <v>0</v>
      </c>
    </row>
    <row r="296" s="12" customFormat="1" spans="1:6">
      <c r="A296" s="13">
        <v>294</v>
      </c>
      <c r="B296" s="12" t="s">
        <v>646</v>
      </c>
      <c r="C296" s="12" t="s">
        <v>658</v>
      </c>
      <c r="D296" s="12" t="s">
        <v>657</v>
      </c>
      <c r="E296" s="12">
        <v>0</v>
      </c>
      <c r="F296" s="12">
        <v>0</v>
      </c>
    </row>
    <row r="297" s="12" customFormat="1" spans="1:6">
      <c r="A297" s="13">
        <v>295</v>
      </c>
      <c r="B297" s="12" t="s">
        <v>646</v>
      </c>
      <c r="C297" s="12" t="s">
        <v>660</v>
      </c>
      <c r="D297" s="12" t="s">
        <v>659</v>
      </c>
      <c r="E297" s="12">
        <v>0</v>
      </c>
      <c r="F297" s="12">
        <v>0</v>
      </c>
    </row>
    <row r="298" s="12" customFormat="1" spans="1:6">
      <c r="A298" s="13">
        <v>296</v>
      </c>
      <c r="B298" s="12" t="s">
        <v>661</v>
      </c>
      <c r="C298" s="12" t="s">
        <v>663</v>
      </c>
      <c r="D298" s="12" t="s">
        <v>662</v>
      </c>
      <c r="E298" s="12">
        <v>0</v>
      </c>
      <c r="F298" s="12">
        <v>0</v>
      </c>
    </row>
    <row r="299" s="12" customFormat="1" spans="1:6">
      <c r="A299" s="13">
        <v>297</v>
      </c>
      <c r="B299" s="12" t="s">
        <v>661</v>
      </c>
      <c r="C299" s="12" t="s">
        <v>665</v>
      </c>
      <c r="D299" s="12" t="s">
        <v>664</v>
      </c>
      <c r="E299" s="12">
        <v>0</v>
      </c>
      <c r="F299" s="12">
        <v>2</v>
      </c>
    </row>
    <row r="300" s="12" customFormat="1" spans="1:6">
      <c r="A300" s="13">
        <v>298</v>
      </c>
      <c r="B300" s="12" t="s">
        <v>661</v>
      </c>
      <c r="C300" s="12" t="s">
        <v>667</v>
      </c>
      <c r="D300" s="12" t="s">
        <v>666</v>
      </c>
      <c r="E300" s="12">
        <v>0</v>
      </c>
      <c r="F300" s="12">
        <v>0</v>
      </c>
    </row>
    <row r="301" s="12" customFormat="1" spans="1:6">
      <c r="A301" s="13">
        <v>299</v>
      </c>
      <c r="B301" s="12" t="s">
        <v>661</v>
      </c>
      <c r="C301" s="12" t="s">
        <v>669</v>
      </c>
      <c r="D301" s="12" t="s">
        <v>668</v>
      </c>
      <c r="E301" s="12">
        <v>0</v>
      </c>
      <c r="F301" s="12">
        <v>0</v>
      </c>
    </row>
    <row r="302" s="12" customFormat="1" spans="1:6">
      <c r="A302" s="13">
        <v>300</v>
      </c>
      <c r="B302" s="12" t="s">
        <v>661</v>
      </c>
      <c r="C302" s="12" t="s">
        <v>672</v>
      </c>
      <c r="D302" s="12" t="s">
        <v>671</v>
      </c>
      <c r="E302" s="12">
        <v>0</v>
      </c>
      <c r="F302" s="12">
        <v>0</v>
      </c>
    </row>
    <row r="303" s="12" customFormat="1" spans="1:6">
      <c r="A303" s="13">
        <v>301</v>
      </c>
      <c r="B303" s="12" t="s">
        <v>661</v>
      </c>
      <c r="C303" s="12" t="s">
        <v>675</v>
      </c>
      <c r="D303" s="12" t="s">
        <v>674</v>
      </c>
      <c r="E303" s="12">
        <v>0</v>
      </c>
      <c r="F303" s="12">
        <v>0</v>
      </c>
    </row>
    <row r="304" s="12" customFormat="1" spans="1:6">
      <c r="A304" s="13">
        <v>302</v>
      </c>
      <c r="B304" s="12" t="s">
        <v>661</v>
      </c>
      <c r="C304" s="12" t="s">
        <v>678</v>
      </c>
      <c r="D304" s="12" t="s">
        <v>677</v>
      </c>
      <c r="E304" s="12">
        <v>0</v>
      </c>
      <c r="F304" s="12">
        <v>0</v>
      </c>
    </row>
    <row r="305" s="12" customFormat="1" spans="1:6">
      <c r="A305" s="13">
        <v>303</v>
      </c>
      <c r="B305" s="12" t="s">
        <v>661</v>
      </c>
      <c r="C305" s="12" t="s">
        <v>680</v>
      </c>
      <c r="D305" s="12" t="s">
        <v>679</v>
      </c>
      <c r="E305" s="12">
        <v>0</v>
      </c>
      <c r="F305" s="12">
        <v>0</v>
      </c>
    </row>
    <row r="306" s="12" customFormat="1" spans="1:6">
      <c r="A306" s="13">
        <v>304</v>
      </c>
      <c r="B306" s="12" t="s">
        <v>681</v>
      </c>
      <c r="C306" s="12" t="s">
        <v>683</v>
      </c>
      <c r="D306" s="12" t="s">
        <v>682</v>
      </c>
      <c r="E306" s="12">
        <v>0</v>
      </c>
      <c r="F306" s="12">
        <v>0</v>
      </c>
    </row>
    <row r="307" s="12" customFormat="1" spans="1:6">
      <c r="A307" s="13">
        <v>305</v>
      </c>
      <c r="B307" s="12" t="s">
        <v>681</v>
      </c>
      <c r="C307" s="12" t="s">
        <v>685</v>
      </c>
      <c r="D307" s="12" t="s">
        <v>684</v>
      </c>
      <c r="E307" s="12">
        <v>0</v>
      </c>
      <c r="F307" s="12">
        <v>0</v>
      </c>
    </row>
    <row r="308" s="12" customFormat="1" spans="1:6">
      <c r="A308" s="13">
        <v>306</v>
      </c>
      <c r="B308" s="12" t="s">
        <v>681</v>
      </c>
      <c r="C308" s="12" t="s">
        <v>687</v>
      </c>
      <c r="D308" s="12" t="s">
        <v>686</v>
      </c>
      <c r="E308" s="12">
        <v>0</v>
      </c>
      <c r="F308" s="12">
        <v>0</v>
      </c>
    </row>
    <row r="309" s="12" customFormat="1" spans="1:6">
      <c r="A309" s="13">
        <v>307</v>
      </c>
      <c r="B309" s="12" t="s">
        <v>681</v>
      </c>
      <c r="C309" s="12" t="s">
        <v>689</v>
      </c>
      <c r="D309" s="12" t="s">
        <v>688</v>
      </c>
      <c r="E309" s="12">
        <v>0</v>
      </c>
      <c r="F309" s="12">
        <v>0</v>
      </c>
    </row>
    <row r="310" s="12" customFormat="1" spans="1:6">
      <c r="A310" s="13">
        <v>308</v>
      </c>
      <c r="B310" s="12" t="s">
        <v>681</v>
      </c>
      <c r="C310" s="12" t="s">
        <v>691</v>
      </c>
      <c r="D310" s="12" t="s">
        <v>690</v>
      </c>
      <c r="E310" s="12">
        <v>0</v>
      </c>
      <c r="F310" s="12">
        <v>0</v>
      </c>
    </row>
    <row r="311" s="12" customFormat="1" spans="1:6">
      <c r="A311" s="13">
        <v>309</v>
      </c>
      <c r="B311" s="12" t="s">
        <v>681</v>
      </c>
      <c r="C311" s="12" t="s">
        <v>693</v>
      </c>
      <c r="D311" s="12" t="s">
        <v>692</v>
      </c>
      <c r="E311" s="12">
        <v>0</v>
      </c>
      <c r="F311" s="12">
        <v>0</v>
      </c>
    </row>
    <row r="312" s="12" customFormat="1" spans="1:6">
      <c r="A312" s="13">
        <v>310</v>
      </c>
      <c r="B312" s="12" t="s">
        <v>681</v>
      </c>
      <c r="C312" s="12" t="s">
        <v>695</v>
      </c>
      <c r="D312" s="12" t="s">
        <v>694</v>
      </c>
      <c r="E312" s="12">
        <v>0</v>
      </c>
      <c r="F312" s="12">
        <v>0</v>
      </c>
    </row>
    <row r="313" s="12" customFormat="1" spans="1:6">
      <c r="A313" s="13">
        <v>311</v>
      </c>
      <c r="B313" s="12" t="s">
        <v>681</v>
      </c>
      <c r="C313" s="12" t="s">
        <v>697</v>
      </c>
      <c r="D313" s="12" t="s">
        <v>696</v>
      </c>
      <c r="E313" s="12">
        <v>0</v>
      </c>
      <c r="F313" s="12">
        <v>0</v>
      </c>
    </row>
    <row r="314" s="12" customFormat="1" spans="1:6">
      <c r="A314" s="13">
        <v>312</v>
      </c>
      <c r="B314" s="12" t="s">
        <v>681</v>
      </c>
      <c r="C314" s="12" t="s">
        <v>699</v>
      </c>
      <c r="D314" s="12" t="s">
        <v>698</v>
      </c>
      <c r="E314" s="12">
        <v>0</v>
      </c>
      <c r="F314" s="12">
        <v>0</v>
      </c>
    </row>
    <row r="315" s="12" customFormat="1" spans="1:6">
      <c r="A315" s="13">
        <v>313</v>
      </c>
      <c r="B315" s="12" t="s">
        <v>681</v>
      </c>
      <c r="C315" s="12" t="s">
        <v>701</v>
      </c>
      <c r="D315" s="12" t="s">
        <v>700</v>
      </c>
      <c r="E315" s="12">
        <v>0</v>
      </c>
      <c r="F315" s="12">
        <v>0</v>
      </c>
    </row>
    <row r="316" s="12" customFormat="1" spans="1:6">
      <c r="A316" s="13">
        <v>314</v>
      </c>
      <c r="B316" s="12" t="s">
        <v>681</v>
      </c>
      <c r="C316" s="12" t="s">
        <v>703</v>
      </c>
      <c r="D316" s="12" t="s">
        <v>702</v>
      </c>
      <c r="E316" s="12">
        <v>0</v>
      </c>
      <c r="F316" s="12">
        <v>0</v>
      </c>
    </row>
    <row r="317" s="12" customFormat="1" spans="1:6">
      <c r="A317" s="13">
        <v>315</v>
      </c>
      <c r="B317" s="12" t="s">
        <v>681</v>
      </c>
      <c r="C317" s="12" t="s">
        <v>705</v>
      </c>
      <c r="D317" s="12" t="s">
        <v>704</v>
      </c>
      <c r="E317" s="12">
        <v>0</v>
      </c>
      <c r="F317" s="12">
        <v>0</v>
      </c>
    </row>
    <row r="318" s="12" customFormat="1" spans="1:6">
      <c r="A318" s="13">
        <v>316</v>
      </c>
      <c r="B318" s="12" t="s">
        <v>681</v>
      </c>
      <c r="C318" s="12" t="s">
        <v>707</v>
      </c>
      <c r="D318" s="12" t="s">
        <v>706</v>
      </c>
      <c r="E318" s="12">
        <v>0</v>
      </c>
      <c r="F318" s="12">
        <v>0</v>
      </c>
    </row>
    <row r="319" s="12" customFormat="1" spans="1:6">
      <c r="A319" s="13">
        <v>317</v>
      </c>
      <c r="B319" s="12" t="s">
        <v>681</v>
      </c>
      <c r="C319" s="12" t="s">
        <v>709</v>
      </c>
      <c r="D319" s="12" t="s">
        <v>708</v>
      </c>
      <c r="E319" s="12">
        <v>0</v>
      </c>
      <c r="F319" s="12">
        <v>0</v>
      </c>
    </row>
    <row r="320" s="12" customFormat="1" spans="1:6">
      <c r="A320" s="13">
        <v>318</v>
      </c>
      <c r="B320" s="12" t="s">
        <v>681</v>
      </c>
      <c r="C320" s="12" t="s">
        <v>711</v>
      </c>
      <c r="D320" s="12" t="s">
        <v>710</v>
      </c>
      <c r="E320" s="12">
        <v>0</v>
      </c>
      <c r="F320" s="12">
        <v>0</v>
      </c>
    </row>
    <row r="321" s="12" customFormat="1" spans="1:6">
      <c r="A321" s="13">
        <v>319</v>
      </c>
      <c r="B321" s="12" t="s">
        <v>712</v>
      </c>
      <c r="C321" s="12" t="s">
        <v>714</v>
      </c>
      <c r="D321" s="12" t="s">
        <v>713</v>
      </c>
      <c r="E321" s="12">
        <v>0</v>
      </c>
      <c r="F321" s="12">
        <v>0</v>
      </c>
    </row>
    <row r="322" s="12" customFormat="1" spans="1:6">
      <c r="A322" s="13">
        <v>320</v>
      </c>
      <c r="B322" s="12" t="s">
        <v>712</v>
      </c>
      <c r="C322" s="12" t="s">
        <v>716</v>
      </c>
      <c r="D322" s="12" t="s">
        <v>715</v>
      </c>
      <c r="E322" s="12">
        <v>0</v>
      </c>
      <c r="F322" s="12">
        <v>0</v>
      </c>
    </row>
    <row r="323" s="12" customFormat="1" spans="1:6">
      <c r="A323" s="13">
        <v>321</v>
      </c>
      <c r="B323" s="12" t="s">
        <v>712</v>
      </c>
      <c r="C323" s="12" t="s">
        <v>718</v>
      </c>
      <c r="D323" s="12" t="s">
        <v>717</v>
      </c>
      <c r="E323" s="12">
        <v>181</v>
      </c>
      <c r="F323" s="12">
        <v>9</v>
      </c>
    </row>
    <row r="324" s="12" customFormat="1" spans="1:6">
      <c r="A324" s="13">
        <v>322</v>
      </c>
      <c r="B324" s="12" t="s">
        <v>712</v>
      </c>
      <c r="C324" s="12" t="s">
        <v>720</v>
      </c>
      <c r="D324" s="12" t="s">
        <v>719</v>
      </c>
      <c r="E324" s="12">
        <v>538</v>
      </c>
      <c r="F324" s="12">
        <v>10</v>
      </c>
    </row>
    <row r="325" s="12" customFormat="1" spans="1:6">
      <c r="A325" s="13">
        <v>323</v>
      </c>
      <c r="B325" s="12" t="s">
        <v>712</v>
      </c>
      <c r="C325" s="12" t="s">
        <v>723</v>
      </c>
      <c r="D325" s="12" t="s">
        <v>722</v>
      </c>
      <c r="E325" s="12">
        <v>250</v>
      </c>
      <c r="F325" s="12">
        <v>6</v>
      </c>
    </row>
    <row r="326" s="12" customFormat="1" spans="1:6">
      <c r="A326" s="13">
        <v>324</v>
      </c>
      <c r="B326" s="12" t="s">
        <v>712</v>
      </c>
      <c r="C326" s="12" t="s">
        <v>724</v>
      </c>
      <c r="D326" s="12" t="s">
        <v>271</v>
      </c>
      <c r="E326" s="12">
        <v>0</v>
      </c>
      <c r="F326" s="12">
        <v>0</v>
      </c>
    </row>
    <row r="327" s="12" customFormat="1" spans="1:6">
      <c r="A327" s="13">
        <v>325</v>
      </c>
      <c r="B327" s="12" t="s">
        <v>712</v>
      </c>
      <c r="C327" s="12" t="s">
        <v>726</v>
      </c>
      <c r="D327" s="12" t="s">
        <v>725</v>
      </c>
      <c r="E327" s="12">
        <v>0</v>
      </c>
      <c r="F327" s="12">
        <v>0</v>
      </c>
    </row>
    <row r="328" s="12" customFormat="1" spans="1:6">
      <c r="A328" s="13">
        <v>326</v>
      </c>
      <c r="B328" s="12" t="s">
        <v>712</v>
      </c>
      <c r="C328" s="12" t="s">
        <v>728</v>
      </c>
      <c r="D328" s="12" t="s">
        <v>727</v>
      </c>
      <c r="E328" s="12">
        <v>91</v>
      </c>
      <c r="F328" s="12">
        <v>6</v>
      </c>
    </row>
    <row r="329" s="12" customFormat="1" spans="1:6">
      <c r="A329" s="13">
        <v>327</v>
      </c>
      <c r="B329" s="12" t="s">
        <v>712</v>
      </c>
      <c r="C329" s="12" t="s">
        <v>730</v>
      </c>
      <c r="D329" s="12" t="s">
        <v>729</v>
      </c>
      <c r="E329" s="12">
        <v>0</v>
      </c>
      <c r="F329" s="12">
        <v>0</v>
      </c>
    </row>
    <row r="330" s="12" customFormat="1" spans="1:6">
      <c r="A330" s="13">
        <v>328</v>
      </c>
      <c r="B330" s="12" t="s">
        <v>712</v>
      </c>
      <c r="C330" s="12" t="s">
        <v>732</v>
      </c>
      <c r="D330" s="12" t="s">
        <v>731</v>
      </c>
      <c r="E330" s="12">
        <v>0</v>
      </c>
      <c r="F330" s="12">
        <v>0</v>
      </c>
    </row>
    <row r="331" s="12" customFormat="1" spans="1:6">
      <c r="A331" s="13">
        <v>329</v>
      </c>
      <c r="B331" s="12" t="s">
        <v>712</v>
      </c>
      <c r="C331" s="12" t="s">
        <v>734</v>
      </c>
      <c r="D331" s="12" t="s">
        <v>733</v>
      </c>
      <c r="E331" s="12">
        <v>0</v>
      </c>
      <c r="F331" s="12">
        <v>0</v>
      </c>
    </row>
    <row r="332" s="12" customFormat="1" spans="1:6">
      <c r="A332" s="13">
        <v>330</v>
      </c>
      <c r="B332" s="12" t="s">
        <v>712</v>
      </c>
      <c r="C332" s="12" t="s">
        <v>736</v>
      </c>
      <c r="D332" s="12" t="s">
        <v>735</v>
      </c>
      <c r="E332" s="12">
        <v>0</v>
      </c>
      <c r="F332" s="12">
        <v>0</v>
      </c>
    </row>
    <row r="333" s="12" customFormat="1" spans="1:6">
      <c r="A333" s="13">
        <v>331</v>
      </c>
      <c r="B333" s="12" t="s">
        <v>712</v>
      </c>
      <c r="C333" s="12" t="s">
        <v>738</v>
      </c>
      <c r="D333" s="12" t="s">
        <v>737</v>
      </c>
      <c r="E333" s="12">
        <v>0</v>
      </c>
      <c r="F333" s="12">
        <v>0</v>
      </c>
    </row>
    <row r="334" s="12" customFormat="1" spans="1:6">
      <c r="A334" s="13">
        <v>332</v>
      </c>
      <c r="B334" s="12" t="s">
        <v>712</v>
      </c>
      <c r="C334" s="12" t="s">
        <v>740</v>
      </c>
      <c r="D334" s="12" t="s">
        <v>739</v>
      </c>
      <c r="E334" s="12">
        <v>0</v>
      </c>
      <c r="F334" s="12">
        <v>0</v>
      </c>
    </row>
    <row r="335" s="12" customFormat="1" spans="1:6">
      <c r="A335" s="13">
        <v>333</v>
      </c>
      <c r="B335" s="12" t="s">
        <v>742</v>
      </c>
      <c r="C335" s="12" t="s">
        <v>744</v>
      </c>
      <c r="D335" s="12" t="s">
        <v>743</v>
      </c>
      <c r="E335" s="12">
        <v>0</v>
      </c>
      <c r="F335" s="12">
        <v>0</v>
      </c>
    </row>
    <row r="336" s="12" customFormat="1" spans="1:6">
      <c r="A336" s="13">
        <v>334</v>
      </c>
      <c r="B336" s="12" t="s">
        <v>742</v>
      </c>
      <c r="C336" s="12" t="s">
        <v>746</v>
      </c>
      <c r="D336" s="12" t="s">
        <v>745</v>
      </c>
      <c r="E336" s="12">
        <v>0</v>
      </c>
      <c r="F336" s="12">
        <v>0</v>
      </c>
    </row>
    <row r="337" s="12" customFormat="1" spans="1:6">
      <c r="A337" s="13">
        <v>335</v>
      </c>
      <c r="B337" s="12" t="s">
        <v>742</v>
      </c>
      <c r="C337" s="12" t="s">
        <v>748</v>
      </c>
      <c r="D337" s="12" t="s">
        <v>747</v>
      </c>
      <c r="E337" s="12">
        <v>0</v>
      </c>
      <c r="F337" s="12">
        <v>0</v>
      </c>
    </row>
    <row r="338" s="12" customFormat="1" spans="1:6">
      <c r="A338" s="13">
        <v>336</v>
      </c>
      <c r="B338" s="12" t="s">
        <v>742</v>
      </c>
      <c r="C338" s="12" t="s">
        <v>750</v>
      </c>
      <c r="D338" s="12" t="s">
        <v>749</v>
      </c>
      <c r="E338" s="12">
        <v>0</v>
      </c>
      <c r="F338" s="12">
        <v>0</v>
      </c>
    </row>
    <row r="339" s="12" customFormat="1" spans="1:6">
      <c r="A339" s="13">
        <v>337</v>
      </c>
      <c r="B339" s="12" t="s">
        <v>742</v>
      </c>
      <c r="C339" s="12" t="s">
        <v>752</v>
      </c>
      <c r="D339" s="12" t="s">
        <v>751</v>
      </c>
      <c r="E339" s="12">
        <v>0</v>
      </c>
      <c r="F339" s="12">
        <v>0</v>
      </c>
    </row>
    <row r="340" s="12" customFormat="1" spans="1:6">
      <c r="A340" s="13">
        <v>338</v>
      </c>
      <c r="B340" s="12" t="s">
        <v>742</v>
      </c>
      <c r="C340" s="12" t="s">
        <v>754</v>
      </c>
      <c r="D340" s="12" t="s">
        <v>753</v>
      </c>
      <c r="E340" s="12">
        <v>0</v>
      </c>
      <c r="F340" s="12">
        <v>0</v>
      </c>
    </row>
    <row r="341" s="12" customFormat="1" spans="1:6">
      <c r="A341" s="13">
        <v>339</v>
      </c>
      <c r="B341" s="12" t="s">
        <v>742</v>
      </c>
      <c r="C341" s="12" t="s">
        <v>756</v>
      </c>
      <c r="D341" s="12" t="s">
        <v>755</v>
      </c>
      <c r="E341" s="12">
        <v>0</v>
      </c>
      <c r="F341" s="12">
        <v>0</v>
      </c>
    </row>
    <row r="342" s="12" customFormat="1" spans="1:6">
      <c r="A342" s="13">
        <v>340</v>
      </c>
      <c r="B342" s="12" t="s">
        <v>742</v>
      </c>
      <c r="C342" s="12" t="s">
        <v>758</v>
      </c>
      <c r="D342" s="12" t="s">
        <v>757</v>
      </c>
      <c r="E342" s="12">
        <v>0</v>
      </c>
      <c r="F342" s="12">
        <v>0</v>
      </c>
    </row>
    <row r="343" s="12" customFormat="1" spans="1:6">
      <c r="A343" s="13">
        <v>341</v>
      </c>
      <c r="B343" s="12" t="s">
        <v>742</v>
      </c>
      <c r="C343" s="12" t="s">
        <v>760</v>
      </c>
      <c r="D343" s="12" t="s">
        <v>759</v>
      </c>
      <c r="E343" s="12">
        <v>0</v>
      </c>
      <c r="F343" s="12">
        <v>0</v>
      </c>
    </row>
    <row r="344" s="12" customFormat="1" spans="1:6">
      <c r="A344" s="13">
        <v>342</v>
      </c>
      <c r="B344" s="12" t="s">
        <v>742</v>
      </c>
      <c r="C344" s="12" t="s">
        <v>762</v>
      </c>
      <c r="D344" s="12" t="s">
        <v>761</v>
      </c>
      <c r="E344" s="12">
        <v>0</v>
      </c>
      <c r="F344" s="12">
        <v>0</v>
      </c>
    </row>
    <row r="345" s="12" customFormat="1" spans="1:6">
      <c r="A345" s="13">
        <v>343</v>
      </c>
      <c r="B345" s="12" t="s">
        <v>742</v>
      </c>
      <c r="C345" s="12" t="s">
        <v>764</v>
      </c>
      <c r="D345" s="12" t="s">
        <v>763</v>
      </c>
      <c r="E345" s="12">
        <v>0</v>
      </c>
      <c r="F345" s="12">
        <v>0</v>
      </c>
    </row>
    <row r="346" s="12" customFormat="1" spans="1:6">
      <c r="A346" s="13">
        <v>344</v>
      </c>
      <c r="B346" s="12" t="s">
        <v>742</v>
      </c>
      <c r="C346" s="12" t="s">
        <v>767</v>
      </c>
      <c r="D346" s="12" t="s">
        <v>766</v>
      </c>
      <c r="E346" s="12">
        <v>0</v>
      </c>
      <c r="F346" s="12">
        <v>0</v>
      </c>
    </row>
    <row r="347" s="12" customFormat="1" spans="1:6">
      <c r="A347" s="13">
        <v>345</v>
      </c>
      <c r="B347" s="12" t="s">
        <v>742</v>
      </c>
      <c r="C347" s="12" t="s">
        <v>770</v>
      </c>
      <c r="D347" s="12" t="s">
        <v>769</v>
      </c>
      <c r="E347" s="12">
        <v>0</v>
      </c>
      <c r="F347" s="12">
        <v>0</v>
      </c>
    </row>
    <row r="348" s="12" customFormat="1" spans="1:6">
      <c r="A348" s="13">
        <v>346</v>
      </c>
      <c r="B348" s="12" t="s">
        <v>742</v>
      </c>
      <c r="C348" s="12" t="s">
        <v>772</v>
      </c>
      <c r="D348" s="12" t="s">
        <v>771</v>
      </c>
      <c r="E348" s="12">
        <v>0</v>
      </c>
      <c r="F348" s="12">
        <v>0</v>
      </c>
    </row>
    <row r="349" s="12" customFormat="1" spans="1:6">
      <c r="A349" s="13">
        <v>347</v>
      </c>
      <c r="B349" s="12" t="s">
        <v>773</v>
      </c>
      <c r="C349" s="12" t="s">
        <v>775</v>
      </c>
      <c r="D349" s="12" t="s">
        <v>774</v>
      </c>
      <c r="E349" s="12">
        <v>0</v>
      </c>
      <c r="F349" s="12">
        <v>0</v>
      </c>
    </row>
    <row r="350" s="12" customFormat="1" spans="1:6">
      <c r="A350" s="13">
        <v>348</v>
      </c>
      <c r="B350" s="12" t="s">
        <v>773</v>
      </c>
      <c r="C350" s="12" t="s">
        <v>777</v>
      </c>
      <c r="D350" s="12" t="s">
        <v>776</v>
      </c>
      <c r="E350" s="12">
        <v>0</v>
      </c>
      <c r="F350" s="12">
        <v>0</v>
      </c>
    </row>
    <row r="351" s="12" customFormat="1" spans="1:6">
      <c r="A351" s="13">
        <v>349</v>
      </c>
      <c r="B351" s="12" t="s">
        <v>773</v>
      </c>
      <c r="C351" s="12" t="s">
        <v>779</v>
      </c>
      <c r="D351" s="12" t="s">
        <v>778</v>
      </c>
      <c r="E351" s="12">
        <v>0</v>
      </c>
      <c r="F351" s="12">
        <v>0</v>
      </c>
    </row>
    <row r="352" s="12" customFormat="1" spans="1:6">
      <c r="A352" s="13">
        <v>350</v>
      </c>
      <c r="B352" s="12" t="s">
        <v>773</v>
      </c>
      <c r="C352" s="12" t="s">
        <v>781</v>
      </c>
      <c r="D352" s="12" t="s">
        <v>780</v>
      </c>
      <c r="E352" s="12">
        <v>0</v>
      </c>
      <c r="F352" s="12">
        <v>0</v>
      </c>
    </row>
    <row r="353" s="12" customFormat="1" spans="1:6">
      <c r="A353" s="13">
        <v>351</v>
      </c>
      <c r="B353" s="12" t="s">
        <v>773</v>
      </c>
      <c r="C353" s="12" t="s">
        <v>783</v>
      </c>
      <c r="D353" s="12" t="s">
        <v>782</v>
      </c>
      <c r="E353" s="12">
        <v>0</v>
      </c>
      <c r="F353" s="12">
        <v>0</v>
      </c>
    </row>
    <row r="354" s="12" customFormat="1" spans="1:6">
      <c r="A354" s="13">
        <v>352</v>
      </c>
      <c r="B354" s="12" t="s">
        <v>773</v>
      </c>
      <c r="C354" s="12" t="s">
        <v>785</v>
      </c>
      <c r="D354" s="12" t="s">
        <v>784</v>
      </c>
      <c r="E354" s="12">
        <v>0</v>
      </c>
      <c r="F354" s="12">
        <v>0</v>
      </c>
    </row>
    <row r="355" s="12" customFormat="1" spans="1:6">
      <c r="A355" s="13">
        <v>353</v>
      </c>
      <c r="B355" s="12" t="s">
        <v>773</v>
      </c>
      <c r="C355" s="12" t="s">
        <v>787</v>
      </c>
      <c r="D355" s="12" t="s">
        <v>786</v>
      </c>
      <c r="E355" s="12">
        <v>0</v>
      </c>
      <c r="F355" s="12">
        <v>0</v>
      </c>
    </row>
    <row r="356" s="12" customFormat="1" spans="1:6">
      <c r="A356" s="13">
        <v>354</v>
      </c>
      <c r="B356" s="12" t="s">
        <v>773</v>
      </c>
      <c r="C356" s="12" t="s">
        <v>789</v>
      </c>
      <c r="D356" s="12" t="s">
        <v>788</v>
      </c>
      <c r="E356" s="12">
        <v>0</v>
      </c>
      <c r="F356" s="12">
        <v>0</v>
      </c>
    </row>
    <row r="357" s="12" customFormat="1" spans="1:6">
      <c r="A357" s="13">
        <v>355</v>
      </c>
      <c r="B357" s="12" t="s">
        <v>790</v>
      </c>
      <c r="C357" s="12" t="s">
        <v>792</v>
      </c>
      <c r="D357" s="12" t="s">
        <v>791</v>
      </c>
      <c r="E357" s="12">
        <v>0</v>
      </c>
      <c r="F357" s="12">
        <v>0</v>
      </c>
    </row>
    <row r="358" s="12" customFormat="1" spans="1:6">
      <c r="A358" s="13">
        <v>356</v>
      </c>
      <c r="B358" s="12" t="s">
        <v>790</v>
      </c>
      <c r="C358" s="12" t="s">
        <v>794</v>
      </c>
      <c r="D358" s="12" t="s">
        <v>428</v>
      </c>
      <c r="E358" s="12">
        <v>1643</v>
      </c>
      <c r="F358" s="12">
        <v>1620</v>
      </c>
    </row>
    <row r="359" s="12" customFormat="1" spans="1:6">
      <c r="A359" s="13">
        <v>357</v>
      </c>
      <c r="B359" s="12" t="s">
        <v>790</v>
      </c>
      <c r="C359" s="12" t="s">
        <v>796</v>
      </c>
      <c r="D359" s="12" t="s">
        <v>795</v>
      </c>
      <c r="E359" s="12">
        <v>2931</v>
      </c>
      <c r="F359" s="12">
        <v>3238</v>
      </c>
    </row>
    <row r="360" s="12" customFormat="1" spans="1:6">
      <c r="A360" s="13">
        <v>358</v>
      </c>
      <c r="B360" s="12" t="s">
        <v>790</v>
      </c>
      <c r="C360" s="12" t="s">
        <v>798</v>
      </c>
      <c r="D360" s="12" t="s">
        <v>797</v>
      </c>
      <c r="E360" s="12">
        <v>0</v>
      </c>
      <c r="F360" s="12">
        <v>0</v>
      </c>
    </row>
    <row r="361" s="12" customFormat="1" spans="1:6">
      <c r="A361" s="13">
        <v>359</v>
      </c>
      <c r="B361" s="12" t="s">
        <v>790</v>
      </c>
      <c r="C361" s="12" t="s">
        <v>800</v>
      </c>
      <c r="D361" s="12" t="s">
        <v>799</v>
      </c>
      <c r="E361" s="12">
        <v>5669</v>
      </c>
      <c r="F361" s="12">
        <v>3236</v>
      </c>
    </row>
    <row r="362" s="12" customFormat="1" spans="1:6">
      <c r="A362" s="13">
        <v>360</v>
      </c>
      <c r="B362" s="12" t="s">
        <v>790</v>
      </c>
      <c r="C362" s="12" t="s">
        <v>802</v>
      </c>
      <c r="D362" s="12" t="s">
        <v>801</v>
      </c>
      <c r="E362" s="12">
        <v>9635</v>
      </c>
      <c r="F362" s="12">
        <v>6479</v>
      </c>
    </row>
    <row r="363" s="12" customFormat="1" spans="1:6">
      <c r="A363" s="13">
        <v>361</v>
      </c>
      <c r="B363" s="12" t="s">
        <v>790</v>
      </c>
      <c r="C363" s="12" t="s">
        <v>804</v>
      </c>
      <c r="D363" s="12" t="s">
        <v>803</v>
      </c>
      <c r="E363" s="12">
        <v>7559</v>
      </c>
      <c r="F363" s="12">
        <v>4858</v>
      </c>
    </row>
    <row r="364" s="12" customFormat="1" spans="1:6">
      <c r="A364" s="13">
        <v>362</v>
      </c>
      <c r="B364" s="12" t="s">
        <v>790</v>
      </c>
      <c r="C364" s="12" t="s">
        <v>806</v>
      </c>
      <c r="D364" s="12" t="s">
        <v>805</v>
      </c>
      <c r="E364" s="12">
        <v>5351</v>
      </c>
      <c r="F364" s="12">
        <v>3245</v>
      </c>
    </row>
    <row r="365" s="12" customFormat="1" spans="1:6">
      <c r="A365" s="13">
        <v>363</v>
      </c>
      <c r="B365" s="12" t="s">
        <v>790</v>
      </c>
      <c r="C365" s="12" t="s">
        <v>808</v>
      </c>
      <c r="D365" s="12" t="s">
        <v>807</v>
      </c>
      <c r="E365" s="12">
        <v>35173</v>
      </c>
      <c r="F365" s="12">
        <v>21085</v>
      </c>
    </row>
    <row r="366" s="12" customFormat="1" spans="1:6">
      <c r="A366" s="13">
        <v>364</v>
      </c>
      <c r="B366" s="12" t="s">
        <v>790</v>
      </c>
      <c r="C366" s="12" t="s">
        <v>810</v>
      </c>
      <c r="D366" s="12" t="s">
        <v>809</v>
      </c>
      <c r="E366" s="12">
        <v>16770</v>
      </c>
      <c r="F366" s="12">
        <v>10313</v>
      </c>
    </row>
    <row r="367" s="12" customFormat="1" spans="1:6">
      <c r="A367" s="13">
        <v>365</v>
      </c>
      <c r="B367" s="12" t="s">
        <v>790</v>
      </c>
      <c r="C367" s="12" t="s">
        <v>812</v>
      </c>
      <c r="D367" s="12" t="s">
        <v>811</v>
      </c>
      <c r="E367" s="12">
        <v>0</v>
      </c>
      <c r="F367" s="12">
        <v>0</v>
      </c>
    </row>
    <row r="368" s="12" customFormat="1" spans="1:6">
      <c r="A368" s="13">
        <v>366</v>
      </c>
      <c r="B368" s="12" t="s">
        <v>790</v>
      </c>
      <c r="C368" s="12" t="s">
        <v>814</v>
      </c>
      <c r="D368" s="12" t="s">
        <v>813</v>
      </c>
      <c r="E368" s="12">
        <v>0</v>
      </c>
      <c r="F368" s="12">
        <v>0</v>
      </c>
    </row>
    <row r="369" s="12" customFormat="1" spans="1:6">
      <c r="A369" s="13">
        <v>367</v>
      </c>
      <c r="B369" s="12" t="s">
        <v>790</v>
      </c>
      <c r="C369" s="12" t="s">
        <v>816</v>
      </c>
      <c r="D369" s="12" t="s">
        <v>815</v>
      </c>
      <c r="E369" s="12">
        <v>0</v>
      </c>
      <c r="F369" s="12">
        <v>0</v>
      </c>
    </row>
    <row r="370" s="12" customFormat="1" spans="1:6">
      <c r="A370" s="13">
        <v>368</v>
      </c>
      <c r="B370" s="12" t="s">
        <v>790</v>
      </c>
      <c r="C370" s="12" t="s">
        <v>818</v>
      </c>
      <c r="D370" s="12" t="s">
        <v>817</v>
      </c>
      <c r="E370" s="12">
        <v>0</v>
      </c>
      <c r="F370" s="12">
        <v>0</v>
      </c>
    </row>
    <row r="371" s="12" customFormat="1" spans="1:6">
      <c r="A371" s="13">
        <v>369</v>
      </c>
      <c r="B371" s="12" t="s">
        <v>819</v>
      </c>
      <c r="C371" s="12" t="s">
        <v>821</v>
      </c>
      <c r="D371" s="12" t="s">
        <v>820</v>
      </c>
      <c r="E371" s="12">
        <v>0</v>
      </c>
      <c r="F371" s="12">
        <v>0</v>
      </c>
    </row>
    <row r="372" s="12" customFormat="1" spans="1:6">
      <c r="A372" s="13">
        <v>370</v>
      </c>
      <c r="B372" s="12" t="s">
        <v>819</v>
      </c>
      <c r="C372" s="12" t="s">
        <v>823</v>
      </c>
      <c r="D372" s="12" t="s">
        <v>822</v>
      </c>
      <c r="E372" s="12">
        <v>0</v>
      </c>
      <c r="F372" s="12">
        <v>0</v>
      </c>
    </row>
    <row r="373" s="12" customFormat="1" spans="1:6">
      <c r="A373" s="13">
        <v>371</v>
      </c>
      <c r="B373" s="12" t="s">
        <v>819</v>
      </c>
      <c r="C373" s="12" t="s">
        <v>825</v>
      </c>
      <c r="D373" s="12" t="s">
        <v>824</v>
      </c>
      <c r="E373" s="12">
        <v>0</v>
      </c>
      <c r="F373" s="12">
        <v>0</v>
      </c>
    </row>
    <row r="374" s="12" customFormat="1" spans="1:6">
      <c r="A374" s="13">
        <v>372</v>
      </c>
      <c r="B374" s="12" t="s">
        <v>819</v>
      </c>
      <c r="C374" s="12" t="s">
        <v>827</v>
      </c>
      <c r="D374" s="12" t="s">
        <v>826</v>
      </c>
      <c r="E374" s="12">
        <v>0</v>
      </c>
      <c r="F374" s="12">
        <v>0</v>
      </c>
    </row>
    <row r="375" s="12" customFormat="1" spans="1:6">
      <c r="A375" s="13">
        <v>373</v>
      </c>
      <c r="B375" s="12" t="s">
        <v>819</v>
      </c>
      <c r="C375" s="12" t="s">
        <v>829</v>
      </c>
      <c r="D375" s="12" t="s">
        <v>828</v>
      </c>
      <c r="E375" s="12">
        <v>0</v>
      </c>
      <c r="F375" s="12">
        <v>0</v>
      </c>
    </row>
    <row r="376" s="12" customFormat="1" spans="1:6">
      <c r="A376" s="13">
        <v>374</v>
      </c>
      <c r="B376" s="12" t="s">
        <v>819</v>
      </c>
      <c r="C376" s="12" t="s">
        <v>831</v>
      </c>
      <c r="D376" s="12" t="s">
        <v>830</v>
      </c>
      <c r="E376" s="12">
        <v>0</v>
      </c>
      <c r="F376" s="12">
        <v>0</v>
      </c>
    </row>
    <row r="377" s="12" customFormat="1" spans="1:6">
      <c r="A377" s="13">
        <v>375</v>
      </c>
      <c r="B377" s="12" t="s">
        <v>819</v>
      </c>
      <c r="C377" s="12" t="s">
        <v>834</v>
      </c>
      <c r="D377" s="12" t="s">
        <v>833</v>
      </c>
      <c r="E377" s="12">
        <v>0</v>
      </c>
      <c r="F377" s="12">
        <v>0</v>
      </c>
    </row>
    <row r="378" s="12" customFormat="1" spans="1:6">
      <c r="A378" s="13">
        <v>376</v>
      </c>
      <c r="B378" s="12" t="s">
        <v>819</v>
      </c>
      <c r="C378" s="12" t="s">
        <v>836</v>
      </c>
      <c r="D378" s="12" t="s">
        <v>835</v>
      </c>
      <c r="E378" s="12">
        <v>0</v>
      </c>
      <c r="F378" s="12">
        <v>0</v>
      </c>
    </row>
    <row r="379" s="12" customFormat="1" spans="1:6">
      <c r="A379" s="13">
        <v>377</v>
      </c>
      <c r="B379" s="12" t="s">
        <v>819</v>
      </c>
      <c r="C379" s="12" t="s">
        <v>838</v>
      </c>
      <c r="D379" s="12" t="s">
        <v>837</v>
      </c>
      <c r="E379" s="12">
        <v>0</v>
      </c>
      <c r="F379" s="12">
        <v>0</v>
      </c>
    </row>
    <row r="380" s="12" customFormat="1" spans="1:6">
      <c r="A380" s="13">
        <v>378</v>
      </c>
      <c r="B380" s="12" t="s">
        <v>819</v>
      </c>
      <c r="C380" s="12" t="s">
        <v>840</v>
      </c>
      <c r="D380" s="12" t="s">
        <v>839</v>
      </c>
      <c r="E380" s="12">
        <v>0</v>
      </c>
      <c r="F380" s="12">
        <v>0</v>
      </c>
    </row>
    <row r="381" s="12" customFormat="1" spans="1:6">
      <c r="A381" s="13">
        <v>379</v>
      </c>
      <c r="B381" s="12" t="s">
        <v>819</v>
      </c>
      <c r="C381" s="12" t="s">
        <v>842</v>
      </c>
      <c r="D381" s="12" t="s">
        <v>841</v>
      </c>
      <c r="E381" s="12">
        <v>0</v>
      </c>
      <c r="F381" s="12">
        <v>0</v>
      </c>
    </row>
    <row r="382" s="12" customFormat="1" spans="1:6">
      <c r="A382" s="13">
        <v>380</v>
      </c>
      <c r="B382" s="12" t="s">
        <v>819</v>
      </c>
      <c r="C382" s="12" t="s">
        <v>844</v>
      </c>
      <c r="D382" s="12" t="s">
        <v>843</v>
      </c>
      <c r="E382" s="12">
        <v>0</v>
      </c>
      <c r="F382" s="12">
        <v>0</v>
      </c>
    </row>
    <row r="383" s="12" customFormat="1" spans="1:6">
      <c r="A383" s="13">
        <v>381</v>
      </c>
      <c r="B383" s="12" t="s">
        <v>819</v>
      </c>
      <c r="C383" s="12" t="s">
        <v>846</v>
      </c>
      <c r="D383" s="12" t="s">
        <v>845</v>
      </c>
      <c r="E383" s="12">
        <v>0</v>
      </c>
      <c r="F383" s="12">
        <v>0</v>
      </c>
    </row>
    <row r="384" s="12" customFormat="1" spans="1:6">
      <c r="A384" s="13">
        <v>382</v>
      </c>
      <c r="B384" s="12" t="s">
        <v>847</v>
      </c>
      <c r="C384" s="12" t="s">
        <v>849</v>
      </c>
      <c r="D384" s="12" t="s">
        <v>848</v>
      </c>
      <c r="E384" s="12">
        <v>0</v>
      </c>
      <c r="F384" s="12">
        <v>0</v>
      </c>
    </row>
    <row r="385" s="12" customFormat="1" spans="1:6">
      <c r="A385" s="13">
        <v>383</v>
      </c>
      <c r="B385" s="12" t="s">
        <v>847</v>
      </c>
      <c r="C385" s="12" t="s">
        <v>851</v>
      </c>
      <c r="D385" s="12" t="s">
        <v>850</v>
      </c>
      <c r="E385" s="12">
        <v>0</v>
      </c>
      <c r="F385" s="12">
        <v>0</v>
      </c>
    </row>
    <row r="386" s="12" customFormat="1" spans="1:6">
      <c r="A386" s="13">
        <v>384</v>
      </c>
      <c r="B386" s="12" t="s">
        <v>847</v>
      </c>
      <c r="C386" s="12" t="s">
        <v>853</v>
      </c>
      <c r="D386" s="12" t="s">
        <v>852</v>
      </c>
      <c r="E386" s="12">
        <v>0</v>
      </c>
      <c r="F386" s="12">
        <v>0</v>
      </c>
    </row>
    <row r="387" s="12" customFormat="1" spans="1:6">
      <c r="A387" s="13">
        <v>385</v>
      </c>
      <c r="B387" s="12" t="s">
        <v>847</v>
      </c>
      <c r="C387" s="12" t="s">
        <v>855</v>
      </c>
      <c r="D387" s="12" t="s">
        <v>854</v>
      </c>
      <c r="E387" s="12">
        <v>0</v>
      </c>
      <c r="F387" s="12">
        <v>0</v>
      </c>
    </row>
    <row r="388" s="12" customFormat="1" spans="1:6">
      <c r="A388" s="13">
        <v>386</v>
      </c>
      <c r="B388" s="12" t="s">
        <v>847</v>
      </c>
      <c r="C388" s="12" t="s">
        <v>857</v>
      </c>
      <c r="D388" s="12" t="s">
        <v>856</v>
      </c>
      <c r="E388" s="12">
        <v>0</v>
      </c>
      <c r="F388" s="12">
        <v>0</v>
      </c>
    </row>
    <row r="389" s="12" customFormat="1" spans="1:6">
      <c r="A389" s="13">
        <v>387</v>
      </c>
      <c r="B389" s="12" t="s">
        <v>847</v>
      </c>
      <c r="C389" s="12" t="s">
        <v>859</v>
      </c>
      <c r="D389" s="12" t="s">
        <v>858</v>
      </c>
      <c r="E389" s="12">
        <v>0</v>
      </c>
      <c r="F389" s="12">
        <v>0</v>
      </c>
    </row>
    <row r="390" s="12" customFormat="1" spans="1:6">
      <c r="A390" s="13">
        <v>388</v>
      </c>
      <c r="B390" s="12" t="s">
        <v>847</v>
      </c>
      <c r="C390" s="12" t="s">
        <v>861</v>
      </c>
      <c r="D390" s="12" t="s">
        <v>860</v>
      </c>
      <c r="E390" s="12">
        <v>0</v>
      </c>
      <c r="F390" s="12">
        <v>0</v>
      </c>
    </row>
    <row r="391" s="12" customFormat="1" spans="1:6">
      <c r="A391" s="13">
        <v>389</v>
      </c>
      <c r="B391" s="12" t="s">
        <v>847</v>
      </c>
      <c r="C391" s="12" t="s">
        <v>863</v>
      </c>
      <c r="D391" s="12" t="s">
        <v>862</v>
      </c>
      <c r="E391" s="12">
        <v>0</v>
      </c>
      <c r="F391" s="12">
        <v>0</v>
      </c>
    </row>
    <row r="392" s="12" customFormat="1" spans="1:6">
      <c r="A392" s="13">
        <v>390</v>
      </c>
      <c r="B392" s="12" t="s">
        <v>847</v>
      </c>
      <c r="C392" s="12" t="s">
        <v>865</v>
      </c>
      <c r="D392" s="12" t="s">
        <v>864</v>
      </c>
      <c r="E392" s="12">
        <v>0</v>
      </c>
      <c r="F392" s="12">
        <v>0</v>
      </c>
    </row>
    <row r="393" s="12" customFormat="1" spans="1:6">
      <c r="A393" s="13">
        <v>391</v>
      </c>
      <c r="B393" s="12" t="s">
        <v>847</v>
      </c>
      <c r="C393" s="12" t="s">
        <v>867</v>
      </c>
      <c r="D393" s="12" t="s">
        <v>866</v>
      </c>
      <c r="E393" s="12">
        <v>0</v>
      </c>
      <c r="F393" s="12">
        <v>0</v>
      </c>
    </row>
    <row r="394" s="12" customFormat="1" spans="1:6">
      <c r="A394" s="13">
        <v>392</v>
      </c>
      <c r="B394" s="12" t="s">
        <v>847</v>
      </c>
      <c r="C394" s="12" t="s">
        <v>869</v>
      </c>
      <c r="D394" s="12" t="s">
        <v>868</v>
      </c>
      <c r="E394" s="12">
        <v>0</v>
      </c>
      <c r="F394" s="12">
        <v>0</v>
      </c>
    </row>
    <row r="395" s="12" customFormat="1" spans="1:6">
      <c r="A395" s="13">
        <v>393</v>
      </c>
      <c r="B395" s="12" t="s">
        <v>847</v>
      </c>
      <c r="C395" s="12" t="s">
        <v>871</v>
      </c>
      <c r="D395" s="12" t="s">
        <v>870</v>
      </c>
      <c r="E395" s="12">
        <v>0</v>
      </c>
      <c r="F395" s="12">
        <v>0</v>
      </c>
    </row>
    <row r="396" s="12" customFormat="1" spans="1:6">
      <c r="A396" s="13">
        <v>394</v>
      </c>
      <c r="B396" s="12" t="s">
        <v>872</v>
      </c>
      <c r="C396" s="12" t="s">
        <v>874</v>
      </c>
      <c r="D396" s="12" t="s">
        <v>873</v>
      </c>
      <c r="E396" s="12">
        <v>0</v>
      </c>
      <c r="F396" s="12">
        <v>0</v>
      </c>
    </row>
    <row r="397" s="12" customFormat="1" spans="1:6">
      <c r="A397" s="13">
        <v>395</v>
      </c>
      <c r="B397" s="12" t="s">
        <v>872</v>
      </c>
      <c r="C397" s="12" t="s">
        <v>876</v>
      </c>
      <c r="D397" s="12" t="s">
        <v>875</v>
      </c>
      <c r="E397" s="12">
        <v>0</v>
      </c>
      <c r="F397" s="12">
        <v>0</v>
      </c>
    </row>
    <row r="398" s="12" customFormat="1" spans="1:6">
      <c r="A398" s="13">
        <v>396</v>
      </c>
      <c r="B398" s="12" t="s">
        <v>872</v>
      </c>
      <c r="C398" s="12" t="s">
        <v>878</v>
      </c>
      <c r="D398" s="12" t="s">
        <v>877</v>
      </c>
      <c r="E398" s="12">
        <v>0</v>
      </c>
      <c r="F398" s="12">
        <v>0</v>
      </c>
    </row>
    <row r="399" s="12" customFormat="1" spans="1:6">
      <c r="A399" s="13">
        <v>397</v>
      </c>
      <c r="B399" s="12" t="s">
        <v>872</v>
      </c>
      <c r="C399" s="12" t="s">
        <v>880</v>
      </c>
      <c r="D399" s="12" t="s">
        <v>879</v>
      </c>
      <c r="E399" s="12">
        <v>0</v>
      </c>
      <c r="F399" s="12">
        <v>0</v>
      </c>
    </row>
    <row r="400" s="12" customFormat="1" spans="1:6">
      <c r="A400" s="13">
        <v>398</v>
      </c>
      <c r="B400" s="12" t="s">
        <v>872</v>
      </c>
      <c r="C400" s="12" t="s">
        <v>882</v>
      </c>
      <c r="D400" s="12" t="s">
        <v>881</v>
      </c>
      <c r="E400" s="12">
        <v>0</v>
      </c>
      <c r="F400" s="12">
        <v>0</v>
      </c>
    </row>
    <row r="401" s="12" customFormat="1" spans="1:6">
      <c r="A401" s="13">
        <v>399</v>
      </c>
      <c r="B401" s="12" t="s">
        <v>883</v>
      </c>
      <c r="C401" s="12" t="s">
        <v>885</v>
      </c>
      <c r="D401" s="12" t="s">
        <v>884</v>
      </c>
      <c r="E401" s="12">
        <v>0</v>
      </c>
      <c r="F401" s="12">
        <v>0</v>
      </c>
    </row>
    <row r="402" s="12" customFormat="1" spans="1:6">
      <c r="A402" s="13">
        <v>400</v>
      </c>
      <c r="B402" s="12" t="s">
        <v>883</v>
      </c>
      <c r="C402" s="12" t="s">
        <v>888</v>
      </c>
      <c r="D402" s="12" t="s">
        <v>887</v>
      </c>
      <c r="E402" s="12">
        <v>628</v>
      </c>
      <c r="F402" s="12">
        <v>628</v>
      </c>
    </row>
    <row r="403" s="12" customFormat="1" spans="1:6">
      <c r="A403" s="13">
        <v>401</v>
      </c>
      <c r="B403" s="12" t="s">
        <v>883</v>
      </c>
      <c r="C403" s="12" t="s">
        <v>890</v>
      </c>
      <c r="D403" s="12" t="s">
        <v>889</v>
      </c>
      <c r="E403" s="12">
        <v>606</v>
      </c>
      <c r="F403" s="12">
        <v>609</v>
      </c>
    </row>
    <row r="404" s="12" customFormat="1" spans="1:6">
      <c r="A404" s="13">
        <v>402</v>
      </c>
      <c r="B404" s="12" t="s">
        <v>883</v>
      </c>
      <c r="C404" s="12" t="s">
        <v>892</v>
      </c>
      <c r="D404" s="12" t="s">
        <v>891</v>
      </c>
      <c r="E404" s="12">
        <v>0</v>
      </c>
      <c r="F404" s="12">
        <v>0</v>
      </c>
    </row>
    <row r="405" s="12" customFormat="1" spans="1:6">
      <c r="A405" s="13">
        <v>403</v>
      </c>
      <c r="B405" s="12" t="s">
        <v>883</v>
      </c>
      <c r="C405" s="12" t="s">
        <v>894</v>
      </c>
      <c r="D405" s="12" t="s">
        <v>893</v>
      </c>
      <c r="E405" s="12">
        <v>464</v>
      </c>
      <c r="F405" s="12">
        <v>464</v>
      </c>
    </row>
    <row r="406" s="12" customFormat="1" spans="1:6">
      <c r="A406" s="13">
        <v>404</v>
      </c>
      <c r="B406" s="12" t="s">
        <v>883</v>
      </c>
      <c r="C406" s="12" t="s">
        <v>896</v>
      </c>
      <c r="D406" s="12" t="s">
        <v>895</v>
      </c>
      <c r="E406" s="12">
        <v>0</v>
      </c>
      <c r="F406" s="12">
        <v>0</v>
      </c>
    </row>
    <row r="407" s="12" customFormat="1" spans="1:6">
      <c r="A407" s="13">
        <v>405</v>
      </c>
      <c r="B407" s="12" t="s">
        <v>883</v>
      </c>
      <c r="C407" s="12" t="s">
        <v>898</v>
      </c>
      <c r="D407" s="12" t="s">
        <v>897</v>
      </c>
      <c r="E407" s="12">
        <v>72</v>
      </c>
      <c r="F407" s="12">
        <v>72</v>
      </c>
    </row>
    <row r="408" s="12" customFormat="1" spans="1:6">
      <c r="A408" s="13">
        <v>406</v>
      </c>
      <c r="B408" s="12" t="s">
        <v>883</v>
      </c>
      <c r="C408" s="12" t="s">
        <v>900</v>
      </c>
      <c r="D408" s="12" t="s">
        <v>899</v>
      </c>
      <c r="E408" s="12">
        <v>0</v>
      </c>
      <c r="F408" s="12">
        <v>0</v>
      </c>
    </row>
    <row r="409" s="12" customFormat="1" spans="1:6">
      <c r="A409" s="13">
        <v>407</v>
      </c>
      <c r="B409" s="12" t="s">
        <v>883</v>
      </c>
      <c r="C409" s="12" t="s">
        <v>902</v>
      </c>
      <c r="D409" s="12" t="s">
        <v>901</v>
      </c>
      <c r="E409" s="12">
        <v>0</v>
      </c>
      <c r="F409" s="12">
        <v>0</v>
      </c>
    </row>
    <row r="410" s="12" customFormat="1" spans="1:6">
      <c r="A410" s="13">
        <v>408</v>
      </c>
      <c r="B410" s="12" t="s">
        <v>903</v>
      </c>
      <c r="C410" s="12" t="s">
        <v>905</v>
      </c>
      <c r="D410" s="12" t="s">
        <v>904</v>
      </c>
      <c r="E410" s="12">
        <v>0</v>
      </c>
      <c r="F410" s="12">
        <v>0</v>
      </c>
    </row>
    <row r="411" s="12" customFormat="1" spans="1:6">
      <c r="A411" s="13">
        <v>409</v>
      </c>
      <c r="B411" s="12" t="s">
        <v>903</v>
      </c>
      <c r="C411" s="12" t="s">
        <v>907</v>
      </c>
      <c r="D411" s="12" t="s">
        <v>906</v>
      </c>
      <c r="E411" s="12">
        <v>0</v>
      </c>
      <c r="F411" s="12">
        <v>0</v>
      </c>
    </row>
    <row r="412" s="12" customFormat="1" spans="1:6">
      <c r="A412" s="13">
        <v>410</v>
      </c>
      <c r="B412" s="12" t="s">
        <v>903</v>
      </c>
      <c r="C412" s="12" t="s">
        <v>909</v>
      </c>
      <c r="D412" s="12" t="s">
        <v>908</v>
      </c>
      <c r="E412" s="12">
        <v>0</v>
      </c>
      <c r="F412" s="12">
        <v>0</v>
      </c>
    </row>
    <row r="413" s="12" customFormat="1" spans="1:6">
      <c r="A413" s="13">
        <v>411</v>
      </c>
      <c r="B413" s="12" t="s">
        <v>903</v>
      </c>
      <c r="C413" s="12" t="s">
        <v>911</v>
      </c>
      <c r="D413" s="12" t="s">
        <v>910</v>
      </c>
      <c r="E413" s="12">
        <v>0</v>
      </c>
      <c r="F413" s="12">
        <v>0</v>
      </c>
    </row>
    <row r="414" s="12" customFormat="1" spans="1:6">
      <c r="A414" s="13">
        <v>412</v>
      </c>
      <c r="B414" s="12" t="s">
        <v>903</v>
      </c>
      <c r="C414" s="12" t="s">
        <v>913</v>
      </c>
      <c r="D414" s="12" t="s">
        <v>912</v>
      </c>
      <c r="E414" s="12">
        <v>0</v>
      </c>
      <c r="F414" s="12">
        <v>0</v>
      </c>
    </row>
    <row r="415" s="12" customFormat="1" spans="1:6">
      <c r="A415" s="13">
        <v>413</v>
      </c>
      <c r="B415" s="12" t="s">
        <v>903</v>
      </c>
      <c r="C415" s="12" t="s">
        <v>915</v>
      </c>
      <c r="D415" s="12" t="s">
        <v>914</v>
      </c>
      <c r="E415" s="12">
        <v>0</v>
      </c>
      <c r="F415" s="12">
        <v>0</v>
      </c>
    </row>
    <row r="416" s="12" customFormat="1" spans="1:6">
      <c r="A416" s="13">
        <v>414</v>
      </c>
      <c r="B416" s="12" t="s">
        <v>903</v>
      </c>
      <c r="C416" s="12" t="s">
        <v>918</v>
      </c>
      <c r="D416" s="12" t="s">
        <v>917</v>
      </c>
      <c r="E416" s="12">
        <v>0</v>
      </c>
      <c r="F416" s="12">
        <v>0</v>
      </c>
    </row>
    <row r="417" s="12" customFormat="1" spans="1:6">
      <c r="A417" s="13">
        <v>415</v>
      </c>
      <c r="B417" s="12" t="s">
        <v>903</v>
      </c>
      <c r="C417" s="12" t="s">
        <v>919</v>
      </c>
      <c r="D417" s="12" t="s">
        <v>877</v>
      </c>
      <c r="E417" s="12">
        <v>0</v>
      </c>
      <c r="F417" s="12">
        <v>0</v>
      </c>
    </row>
    <row r="418" s="12" customFormat="1" spans="1:6">
      <c r="A418" s="13">
        <v>416</v>
      </c>
      <c r="B418" s="12" t="s">
        <v>903</v>
      </c>
      <c r="C418" s="12" t="s">
        <v>921</v>
      </c>
      <c r="D418" s="12" t="s">
        <v>920</v>
      </c>
      <c r="E418" s="12">
        <v>0</v>
      </c>
      <c r="F418" s="12">
        <v>0</v>
      </c>
    </row>
    <row r="419" s="12" customFormat="1" spans="1:6">
      <c r="A419" s="13">
        <v>417</v>
      </c>
      <c r="B419" s="12" t="s">
        <v>903</v>
      </c>
      <c r="C419" s="12" t="s">
        <v>923</v>
      </c>
      <c r="D419" s="12" t="s">
        <v>922</v>
      </c>
      <c r="E419" s="12">
        <v>0</v>
      </c>
      <c r="F419" s="12">
        <v>0</v>
      </c>
    </row>
    <row r="420" s="12" customFormat="1" spans="1:6">
      <c r="A420" s="13">
        <v>418</v>
      </c>
      <c r="B420" s="12" t="s">
        <v>924</v>
      </c>
      <c r="C420" s="12" t="s">
        <v>926</v>
      </c>
      <c r="D420" s="12" t="s">
        <v>925</v>
      </c>
      <c r="E420" s="12">
        <v>0</v>
      </c>
      <c r="F420" s="12">
        <v>0</v>
      </c>
    </row>
    <row r="421" s="12" customFormat="1" spans="1:6">
      <c r="A421" s="13">
        <v>419</v>
      </c>
      <c r="B421" s="12" t="s">
        <v>924</v>
      </c>
      <c r="C421" s="12" t="s">
        <v>928</v>
      </c>
      <c r="D421" s="12" t="s">
        <v>927</v>
      </c>
      <c r="E421" s="12">
        <v>0</v>
      </c>
      <c r="F421" s="12">
        <v>0</v>
      </c>
    </row>
    <row r="422" s="12" customFormat="1" spans="1:6">
      <c r="A422" s="13">
        <v>420</v>
      </c>
      <c r="B422" s="12" t="s">
        <v>924</v>
      </c>
      <c r="C422" s="12" t="s">
        <v>930</v>
      </c>
      <c r="D422" s="12" t="s">
        <v>929</v>
      </c>
      <c r="E422" s="12">
        <v>0</v>
      </c>
      <c r="F422" s="12">
        <v>0</v>
      </c>
    </row>
    <row r="423" s="12" customFormat="1" spans="1:6">
      <c r="A423" s="13">
        <v>421</v>
      </c>
      <c r="B423" s="12" t="s">
        <v>924</v>
      </c>
      <c r="C423" s="12" t="s">
        <v>932</v>
      </c>
      <c r="D423" s="12" t="s">
        <v>931</v>
      </c>
      <c r="E423" s="12">
        <v>0</v>
      </c>
      <c r="F423" s="12">
        <v>0</v>
      </c>
    </row>
    <row r="424" s="12" customFormat="1" spans="1:6">
      <c r="A424" s="13">
        <v>422</v>
      </c>
      <c r="B424" s="12" t="s">
        <v>924</v>
      </c>
      <c r="C424" s="12" t="s">
        <v>934</v>
      </c>
      <c r="D424" s="12" t="s">
        <v>933</v>
      </c>
      <c r="E424" s="12">
        <v>0</v>
      </c>
      <c r="F424" s="12">
        <v>0</v>
      </c>
    </row>
    <row r="425" s="12" customFormat="1" spans="1:6">
      <c r="A425" s="13">
        <v>423</v>
      </c>
      <c r="B425" s="12" t="s">
        <v>924</v>
      </c>
      <c r="C425" s="12" t="s">
        <v>936</v>
      </c>
      <c r="D425" s="12" t="s">
        <v>935</v>
      </c>
      <c r="E425" s="12">
        <v>0</v>
      </c>
      <c r="F425" s="12">
        <v>0</v>
      </c>
    </row>
    <row r="426" s="12" customFormat="1" spans="1:6">
      <c r="A426" s="13">
        <v>424</v>
      </c>
      <c r="B426" s="12" t="s">
        <v>924</v>
      </c>
      <c r="C426" s="12" t="s">
        <v>938</v>
      </c>
      <c r="D426" s="12" t="s">
        <v>937</v>
      </c>
      <c r="E426" s="12">
        <v>0</v>
      </c>
      <c r="F426" s="12">
        <v>0</v>
      </c>
    </row>
    <row r="427" s="12" customFormat="1" spans="1:6">
      <c r="A427" s="13">
        <v>425</v>
      </c>
      <c r="B427" s="12" t="s">
        <v>924</v>
      </c>
      <c r="C427" s="12" t="s">
        <v>940</v>
      </c>
      <c r="D427" s="12" t="s">
        <v>939</v>
      </c>
      <c r="E427" s="12">
        <v>0</v>
      </c>
      <c r="F427" s="12">
        <v>0</v>
      </c>
    </row>
    <row r="428" s="12" customFormat="1" spans="1:6">
      <c r="A428" s="13">
        <v>426</v>
      </c>
      <c r="B428" s="12" t="s">
        <v>924</v>
      </c>
      <c r="C428" s="12" t="s">
        <v>942</v>
      </c>
      <c r="D428" s="12" t="s">
        <v>941</v>
      </c>
      <c r="E428" s="12">
        <v>0</v>
      </c>
      <c r="F428" s="12">
        <v>0</v>
      </c>
    </row>
    <row r="429" s="12" customFormat="1" spans="1:6">
      <c r="A429" s="13">
        <v>427</v>
      </c>
      <c r="B429" s="12" t="s">
        <v>924</v>
      </c>
      <c r="C429" s="12" t="s">
        <v>944</v>
      </c>
      <c r="D429" s="12" t="s">
        <v>943</v>
      </c>
      <c r="E429" s="12">
        <v>0</v>
      </c>
      <c r="F429" s="12">
        <v>0</v>
      </c>
    </row>
    <row r="430" s="12" customFormat="1" spans="1:6">
      <c r="A430" s="13">
        <v>428</v>
      </c>
      <c r="B430" s="12" t="s">
        <v>924</v>
      </c>
      <c r="C430" s="12" t="s">
        <v>946</v>
      </c>
      <c r="D430" s="12" t="s">
        <v>945</v>
      </c>
      <c r="E430" s="12">
        <v>0</v>
      </c>
      <c r="F430" s="12">
        <v>0</v>
      </c>
    </row>
    <row r="431" s="12" customFormat="1" spans="1:6">
      <c r="A431" s="13">
        <v>429</v>
      </c>
      <c r="B431" s="12" t="s">
        <v>924</v>
      </c>
      <c r="C431" s="12" t="s">
        <v>948</v>
      </c>
      <c r="D431" s="12" t="s">
        <v>947</v>
      </c>
      <c r="E431" s="12">
        <v>0</v>
      </c>
      <c r="F431" s="12">
        <v>0</v>
      </c>
    </row>
    <row r="432" s="12" customFormat="1" spans="1:6">
      <c r="A432" s="13">
        <v>430</v>
      </c>
      <c r="B432" s="12" t="s">
        <v>924</v>
      </c>
      <c r="C432" s="12" t="s">
        <v>950</v>
      </c>
      <c r="D432" s="12" t="s">
        <v>949</v>
      </c>
      <c r="E432" s="12">
        <v>0</v>
      </c>
      <c r="F432" s="12">
        <v>0</v>
      </c>
    </row>
    <row r="433" s="12" customFormat="1" spans="1:6">
      <c r="A433" s="13">
        <v>431</v>
      </c>
      <c r="B433" s="12" t="s">
        <v>951</v>
      </c>
      <c r="C433" s="12" t="s">
        <v>953</v>
      </c>
      <c r="D433" s="12" t="s">
        <v>952</v>
      </c>
      <c r="E433" s="12">
        <v>0</v>
      </c>
      <c r="F433" s="12">
        <v>0</v>
      </c>
    </row>
    <row r="434" s="12" customFormat="1" spans="1:6">
      <c r="A434" s="13">
        <v>432</v>
      </c>
      <c r="B434" s="12" t="s">
        <v>951</v>
      </c>
      <c r="C434" s="12" t="s">
        <v>955</v>
      </c>
      <c r="D434" s="12" t="s">
        <v>954</v>
      </c>
      <c r="E434" s="12">
        <v>0</v>
      </c>
      <c r="F434" s="12">
        <v>0</v>
      </c>
    </row>
    <row r="435" s="12" customFormat="1" spans="1:6">
      <c r="A435" s="13">
        <v>433</v>
      </c>
      <c r="B435" s="12" t="s">
        <v>951</v>
      </c>
      <c r="C435" s="12" t="s">
        <v>957</v>
      </c>
      <c r="D435" s="12" t="s">
        <v>956</v>
      </c>
      <c r="E435" s="12">
        <v>0</v>
      </c>
      <c r="F435" s="12">
        <v>0</v>
      </c>
    </row>
    <row r="436" s="12" customFormat="1" spans="1:6">
      <c r="A436" s="13">
        <v>434</v>
      </c>
      <c r="B436" s="12" t="s">
        <v>951</v>
      </c>
      <c r="C436" s="12" t="s">
        <v>959</v>
      </c>
      <c r="D436" s="12" t="s">
        <v>958</v>
      </c>
      <c r="E436" s="12">
        <v>0</v>
      </c>
      <c r="F436" s="12">
        <v>0</v>
      </c>
    </row>
    <row r="437" s="12" customFormat="1" spans="1:6">
      <c r="A437" s="13">
        <v>435</v>
      </c>
      <c r="B437" s="12" t="s">
        <v>951</v>
      </c>
      <c r="C437" s="12" t="s">
        <v>961</v>
      </c>
      <c r="D437" s="12" t="s">
        <v>960</v>
      </c>
      <c r="E437" s="12">
        <v>0</v>
      </c>
      <c r="F437" s="12">
        <v>0</v>
      </c>
    </row>
    <row r="438" s="12" customFormat="1" spans="1:6">
      <c r="A438" s="13">
        <v>436</v>
      </c>
      <c r="B438" s="12" t="s">
        <v>951</v>
      </c>
      <c r="C438" s="12" t="s">
        <v>963</v>
      </c>
      <c r="D438" s="12" t="s">
        <v>962</v>
      </c>
      <c r="E438" s="12">
        <v>0</v>
      </c>
      <c r="F438" s="12">
        <v>0</v>
      </c>
    </row>
    <row r="439" s="12" customFormat="1" spans="1:6">
      <c r="A439" s="13">
        <v>437</v>
      </c>
      <c r="B439" s="12" t="s">
        <v>964</v>
      </c>
      <c r="C439" s="12" t="s">
        <v>966</v>
      </c>
      <c r="D439" s="12" t="s">
        <v>965</v>
      </c>
      <c r="E439" s="12">
        <v>0</v>
      </c>
      <c r="F439" s="12">
        <v>0</v>
      </c>
    </row>
    <row r="440" s="12" customFormat="1" spans="1:6">
      <c r="A440" s="13">
        <v>438</v>
      </c>
      <c r="B440" s="12" t="s">
        <v>964</v>
      </c>
      <c r="C440" s="12" t="s">
        <v>968</v>
      </c>
      <c r="D440" s="12" t="s">
        <v>967</v>
      </c>
      <c r="E440" s="12">
        <v>0</v>
      </c>
      <c r="F440" s="12">
        <v>0</v>
      </c>
    </row>
    <row r="441" s="12" customFormat="1" spans="1:6">
      <c r="A441" s="13">
        <v>439</v>
      </c>
      <c r="B441" s="12" t="s">
        <v>964</v>
      </c>
      <c r="C441" s="12" t="s">
        <v>970</v>
      </c>
      <c r="D441" s="12" t="s">
        <v>969</v>
      </c>
      <c r="E441" s="12">
        <v>0</v>
      </c>
      <c r="F441" s="12">
        <v>0</v>
      </c>
    </row>
    <row r="442" s="12" customFormat="1" spans="1:6">
      <c r="A442" s="13">
        <v>440</v>
      </c>
      <c r="B442" s="12" t="s">
        <v>964</v>
      </c>
      <c r="C442" s="12" t="s">
        <v>973</v>
      </c>
      <c r="D442" s="12" t="s">
        <v>972</v>
      </c>
      <c r="E442" s="12">
        <v>0</v>
      </c>
      <c r="F442" s="12">
        <v>0</v>
      </c>
    </row>
    <row r="443" s="12" customFormat="1" spans="1:6">
      <c r="A443" s="13">
        <v>441</v>
      </c>
      <c r="B443" s="12" t="s">
        <v>964</v>
      </c>
      <c r="C443" s="12" t="s">
        <v>975</v>
      </c>
      <c r="D443" s="12" t="s">
        <v>974</v>
      </c>
      <c r="E443" s="12">
        <v>0</v>
      </c>
      <c r="F443" s="12">
        <v>0</v>
      </c>
    </row>
    <row r="444" s="12" customFormat="1" spans="1:6">
      <c r="A444" s="13">
        <v>442</v>
      </c>
      <c r="B444" s="12" t="s">
        <v>964</v>
      </c>
      <c r="C444" s="12" t="s">
        <v>978</v>
      </c>
      <c r="D444" s="12" t="s">
        <v>977</v>
      </c>
      <c r="E444" s="12">
        <v>0</v>
      </c>
      <c r="F444" s="12">
        <v>0</v>
      </c>
    </row>
    <row r="445" s="12" customFormat="1" spans="1:6">
      <c r="A445" s="13">
        <v>443</v>
      </c>
      <c r="B445" s="12" t="s">
        <v>964</v>
      </c>
      <c r="C445" s="12" t="s">
        <v>980</v>
      </c>
      <c r="D445" s="12" t="s">
        <v>979</v>
      </c>
      <c r="E445" s="12">
        <v>0</v>
      </c>
      <c r="F445" s="12">
        <v>0</v>
      </c>
    </row>
    <row r="446" s="12" customFormat="1" spans="1:6">
      <c r="A446" s="13">
        <v>444</v>
      </c>
      <c r="B446" s="12" t="s">
        <v>964</v>
      </c>
      <c r="C446" s="12" t="s">
        <v>982</v>
      </c>
      <c r="D446" s="12" t="s">
        <v>981</v>
      </c>
      <c r="E446" s="12">
        <v>0</v>
      </c>
      <c r="F446" s="12">
        <v>0</v>
      </c>
    </row>
    <row r="447" s="12" customFormat="1" spans="1:6">
      <c r="A447" s="13">
        <v>445</v>
      </c>
      <c r="B447" s="12" t="s">
        <v>964</v>
      </c>
      <c r="C447" s="12" t="s">
        <v>984</v>
      </c>
      <c r="D447" s="12" t="s">
        <v>983</v>
      </c>
      <c r="E447" s="12">
        <v>0</v>
      </c>
      <c r="F447" s="12">
        <v>0</v>
      </c>
    </row>
    <row r="448" s="12" customFormat="1" spans="1:6">
      <c r="A448" s="13">
        <v>446</v>
      </c>
      <c r="B448" s="12" t="s">
        <v>964</v>
      </c>
      <c r="C448" s="12" t="s">
        <v>986</v>
      </c>
      <c r="D448" s="12" t="s">
        <v>985</v>
      </c>
      <c r="E448" s="12">
        <v>0</v>
      </c>
      <c r="F448" s="12">
        <v>0</v>
      </c>
    </row>
    <row r="449" s="12" customFormat="1" spans="1:6">
      <c r="A449" s="13">
        <v>447</v>
      </c>
      <c r="B449" s="12" t="s">
        <v>964</v>
      </c>
      <c r="C449" s="12" t="s">
        <v>988</v>
      </c>
      <c r="D449" s="12" t="s">
        <v>987</v>
      </c>
      <c r="E449" s="12">
        <v>0</v>
      </c>
      <c r="F449" s="12">
        <v>0</v>
      </c>
    </row>
    <row r="450" s="12" customFormat="1" spans="1:6">
      <c r="A450" s="13">
        <v>448</v>
      </c>
      <c r="B450" s="12" t="s">
        <v>964</v>
      </c>
      <c r="C450" s="12" t="s">
        <v>990</v>
      </c>
      <c r="D450" s="12" t="s">
        <v>989</v>
      </c>
      <c r="E450" s="12">
        <v>0</v>
      </c>
      <c r="F450" s="12">
        <v>0</v>
      </c>
    </row>
    <row r="451" s="12" customFormat="1" spans="1:6">
      <c r="A451" s="13">
        <v>449</v>
      </c>
      <c r="B451" s="12" t="s">
        <v>991</v>
      </c>
      <c r="C451" s="12" t="s">
        <v>993</v>
      </c>
      <c r="D451" s="12" t="s">
        <v>992</v>
      </c>
      <c r="E451" s="12">
        <v>0</v>
      </c>
      <c r="F451" s="12">
        <v>0</v>
      </c>
    </row>
    <row r="452" s="12" customFormat="1" spans="1:6">
      <c r="A452" s="13">
        <v>450</v>
      </c>
      <c r="B452" s="12" t="s">
        <v>991</v>
      </c>
      <c r="C452" s="12" t="s">
        <v>995</v>
      </c>
      <c r="D452" s="12" t="s">
        <v>994</v>
      </c>
      <c r="E452" s="12">
        <v>0</v>
      </c>
      <c r="F452" s="12">
        <v>0</v>
      </c>
    </row>
    <row r="453" s="12" customFormat="1" spans="1:6">
      <c r="A453" s="13">
        <v>451</v>
      </c>
      <c r="B453" s="12" t="s">
        <v>991</v>
      </c>
      <c r="C453" s="12" t="s">
        <v>998</v>
      </c>
      <c r="D453" s="12" t="s">
        <v>997</v>
      </c>
      <c r="E453" s="12">
        <v>177</v>
      </c>
      <c r="F453" s="12">
        <v>177</v>
      </c>
    </row>
    <row r="454" s="12" customFormat="1" spans="1:6">
      <c r="A454" s="13">
        <v>452</v>
      </c>
      <c r="B454" s="12" t="s">
        <v>991</v>
      </c>
      <c r="C454" s="12" t="s">
        <v>1000</v>
      </c>
      <c r="D454" s="12" t="s">
        <v>999</v>
      </c>
      <c r="E454" s="12">
        <v>0</v>
      </c>
      <c r="F454" s="12">
        <v>0</v>
      </c>
    </row>
    <row r="455" s="12" customFormat="1" spans="1:6">
      <c r="A455" s="13">
        <v>453</v>
      </c>
      <c r="B455" s="12" t="s">
        <v>1001</v>
      </c>
      <c r="C455" s="12" t="s">
        <v>1003</v>
      </c>
      <c r="D455" s="12" t="s">
        <v>1002</v>
      </c>
      <c r="E455" s="12">
        <v>0</v>
      </c>
      <c r="F455" s="12">
        <v>0</v>
      </c>
    </row>
    <row r="456" s="12" customFormat="1" spans="1:6">
      <c r="A456" s="13">
        <v>454</v>
      </c>
      <c r="B456" s="12" t="s">
        <v>1001</v>
      </c>
      <c r="C456" s="12" t="s">
        <v>1005</v>
      </c>
      <c r="D456" s="12" t="s">
        <v>1004</v>
      </c>
      <c r="E456" s="12">
        <v>0</v>
      </c>
      <c r="F456" s="12">
        <v>0</v>
      </c>
    </row>
    <row r="457" s="12" customFormat="1" spans="1:6">
      <c r="A457" s="13">
        <v>455</v>
      </c>
      <c r="B457" s="12" t="s">
        <v>1001</v>
      </c>
      <c r="C457" s="12" t="s">
        <v>1007</v>
      </c>
      <c r="D457" s="12" t="s">
        <v>1006</v>
      </c>
      <c r="E457" s="12">
        <v>0</v>
      </c>
      <c r="F457" s="12">
        <v>0</v>
      </c>
    </row>
    <row r="458" s="12" customFormat="1" spans="1:6">
      <c r="A458" s="13">
        <v>456</v>
      </c>
      <c r="B458" s="12" t="s">
        <v>1001</v>
      </c>
      <c r="C458" s="12" t="s">
        <v>1009</v>
      </c>
      <c r="D458" s="12" t="s">
        <v>1008</v>
      </c>
      <c r="E458" s="12">
        <v>0</v>
      </c>
      <c r="F458" s="12">
        <v>0</v>
      </c>
    </row>
    <row r="459" s="12" customFormat="1" spans="1:6">
      <c r="A459" s="13">
        <v>457</v>
      </c>
      <c r="B459" s="12" t="s">
        <v>1001</v>
      </c>
      <c r="C459" s="12" t="s">
        <v>1011</v>
      </c>
      <c r="D459" s="12" t="s">
        <v>1010</v>
      </c>
      <c r="E459" s="12">
        <v>0</v>
      </c>
      <c r="F459" s="12">
        <v>0</v>
      </c>
    </row>
    <row r="460" s="12" customFormat="1" spans="1:6">
      <c r="A460" s="13">
        <v>458</v>
      </c>
      <c r="B460" s="12" t="s">
        <v>1001</v>
      </c>
      <c r="C460" s="12" t="s">
        <v>1013</v>
      </c>
      <c r="D460" s="12" t="s">
        <v>1012</v>
      </c>
      <c r="E460" s="12">
        <v>0</v>
      </c>
      <c r="F460" s="12">
        <v>0</v>
      </c>
    </row>
    <row r="461" s="12" customFormat="1" spans="1:6">
      <c r="A461" s="13">
        <v>459</v>
      </c>
      <c r="B461" s="12" t="s">
        <v>1001</v>
      </c>
      <c r="C461" s="12" t="s">
        <v>1015</v>
      </c>
      <c r="D461" s="12" t="s">
        <v>1014</v>
      </c>
      <c r="E461" s="12">
        <v>0</v>
      </c>
      <c r="F461" s="12">
        <v>0</v>
      </c>
    </row>
    <row r="462" s="12" customFormat="1" spans="1:6">
      <c r="A462" s="13">
        <v>460</v>
      </c>
      <c r="B462" s="12" t="s">
        <v>1001</v>
      </c>
      <c r="C462" s="12" t="s">
        <v>1017</v>
      </c>
      <c r="D462" s="12" t="s">
        <v>1016</v>
      </c>
      <c r="E462" s="12">
        <v>0</v>
      </c>
      <c r="F462" s="12">
        <v>0</v>
      </c>
    </row>
    <row r="463" s="12" customFormat="1" spans="1:6">
      <c r="A463" s="13">
        <v>461</v>
      </c>
      <c r="B463" s="12" t="s">
        <v>1001</v>
      </c>
      <c r="C463" s="12" t="s">
        <v>1019</v>
      </c>
      <c r="D463" s="12" t="s">
        <v>1018</v>
      </c>
      <c r="E463" s="12">
        <v>0</v>
      </c>
      <c r="F463" s="12">
        <v>0</v>
      </c>
    </row>
    <row r="464" s="12" customFormat="1" spans="1:6">
      <c r="A464" s="13">
        <v>462</v>
      </c>
      <c r="B464" s="12" t="s">
        <v>1001</v>
      </c>
      <c r="C464" s="12" t="s">
        <v>1021</v>
      </c>
      <c r="D464" s="12" t="s">
        <v>1020</v>
      </c>
      <c r="E464" s="12">
        <v>0</v>
      </c>
      <c r="F464" s="12">
        <v>0</v>
      </c>
    </row>
    <row r="465" s="12" customFormat="1" spans="1:6">
      <c r="A465" s="13">
        <v>463</v>
      </c>
      <c r="B465" s="12" t="s">
        <v>1001</v>
      </c>
      <c r="C465" s="12" t="s">
        <v>1023</v>
      </c>
      <c r="D465" s="12" t="s">
        <v>1022</v>
      </c>
      <c r="E465" s="12">
        <v>0</v>
      </c>
      <c r="F465" s="12">
        <v>0</v>
      </c>
    </row>
    <row r="466" s="12" customFormat="1" spans="1:6">
      <c r="A466" s="13">
        <v>464</v>
      </c>
      <c r="B466" s="12" t="s">
        <v>1001</v>
      </c>
      <c r="C466" s="12" t="s">
        <v>1025</v>
      </c>
      <c r="D466" s="12" t="s">
        <v>1024</v>
      </c>
      <c r="E466" s="12">
        <v>0</v>
      </c>
      <c r="F466" s="12">
        <v>0</v>
      </c>
    </row>
    <row r="467" s="12" customFormat="1" spans="1:6">
      <c r="A467" s="13">
        <v>465</v>
      </c>
      <c r="B467" s="12" t="s">
        <v>1001</v>
      </c>
      <c r="C467" s="12" t="s">
        <v>1027</v>
      </c>
      <c r="D467" s="12" t="s">
        <v>1026</v>
      </c>
      <c r="E467" s="12">
        <v>0</v>
      </c>
      <c r="F467" s="12">
        <v>0</v>
      </c>
    </row>
    <row r="468" s="12" customFormat="1" spans="1:6">
      <c r="A468" s="13">
        <v>466</v>
      </c>
      <c r="B468" s="12" t="s">
        <v>1001</v>
      </c>
      <c r="C468" s="12" t="s">
        <v>1029</v>
      </c>
      <c r="D468" s="12" t="s">
        <v>1028</v>
      </c>
      <c r="E468" s="12">
        <v>0</v>
      </c>
      <c r="F468" s="12">
        <v>0</v>
      </c>
    </row>
    <row r="469" s="12" customFormat="1" spans="1:6">
      <c r="A469" s="13">
        <v>467</v>
      </c>
      <c r="B469" s="12" t="s">
        <v>1001</v>
      </c>
      <c r="C469" s="12" t="s">
        <v>1031</v>
      </c>
      <c r="D469" s="12" t="s">
        <v>1030</v>
      </c>
      <c r="E469" s="12">
        <v>0</v>
      </c>
      <c r="F469" s="12">
        <v>0</v>
      </c>
    </row>
    <row r="470" s="12" customFormat="1" spans="1:6">
      <c r="A470" s="13">
        <v>468</v>
      </c>
      <c r="B470" s="12" t="s">
        <v>1001</v>
      </c>
      <c r="C470" s="12" t="s">
        <v>1033</v>
      </c>
      <c r="D470" s="12" t="s">
        <v>1032</v>
      </c>
      <c r="E470" s="12">
        <v>0</v>
      </c>
      <c r="F470" s="12">
        <v>0</v>
      </c>
    </row>
    <row r="471" s="12" customFormat="1" spans="1:6">
      <c r="A471" s="13">
        <v>469</v>
      </c>
      <c r="B471" s="12" t="s">
        <v>1001</v>
      </c>
      <c r="C471" s="12" t="s">
        <v>1035</v>
      </c>
      <c r="D471" s="12" t="s">
        <v>1034</v>
      </c>
      <c r="E471" s="12">
        <v>0</v>
      </c>
      <c r="F471" s="12">
        <v>0</v>
      </c>
    </row>
    <row r="472" s="12" customFormat="1" spans="1:6">
      <c r="A472" s="13">
        <v>470</v>
      </c>
      <c r="B472" s="12" t="s">
        <v>1001</v>
      </c>
      <c r="C472" s="12" t="s">
        <v>1037</v>
      </c>
      <c r="D472" s="12" t="s">
        <v>1036</v>
      </c>
      <c r="E472" s="12">
        <v>0</v>
      </c>
      <c r="F472" s="12">
        <v>0</v>
      </c>
    </row>
    <row r="473" s="12" customFormat="1" spans="1:6">
      <c r="A473" s="13">
        <v>471</v>
      </c>
      <c r="B473" s="12" t="s">
        <v>1001</v>
      </c>
      <c r="C473" s="12" t="s">
        <v>1039</v>
      </c>
      <c r="D473" s="12" t="s">
        <v>1038</v>
      </c>
      <c r="E473" s="12">
        <v>0</v>
      </c>
      <c r="F473" s="12">
        <v>0</v>
      </c>
    </row>
    <row r="474" s="12" customFormat="1" spans="1:6">
      <c r="A474" s="13">
        <v>472</v>
      </c>
      <c r="B474" s="12" t="s">
        <v>1001</v>
      </c>
      <c r="C474" s="12" t="s">
        <v>1041</v>
      </c>
      <c r="D474" s="12" t="s">
        <v>1040</v>
      </c>
      <c r="E474" s="12">
        <v>0</v>
      </c>
      <c r="F474" s="12">
        <v>0</v>
      </c>
    </row>
    <row r="475" s="12" customFormat="1" spans="1:6">
      <c r="A475" s="13">
        <v>473</v>
      </c>
      <c r="B475" s="12" t="s">
        <v>1001</v>
      </c>
      <c r="C475" s="12" t="s">
        <v>1043</v>
      </c>
      <c r="D475" s="12" t="s">
        <v>1042</v>
      </c>
      <c r="E475" s="12">
        <v>0</v>
      </c>
      <c r="F475" s="12">
        <v>0</v>
      </c>
    </row>
    <row r="476" s="12" customFormat="1" spans="1:6">
      <c r="A476" s="13">
        <v>474</v>
      </c>
      <c r="B476" s="12" t="s">
        <v>1001</v>
      </c>
      <c r="C476" s="12" t="s">
        <v>1045</v>
      </c>
      <c r="D476" s="12" t="s">
        <v>1044</v>
      </c>
      <c r="E476" s="12">
        <v>0</v>
      </c>
      <c r="F476" s="12">
        <v>0</v>
      </c>
    </row>
    <row r="477" s="12" customFormat="1" spans="1:6">
      <c r="A477" s="13">
        <v>475</v>
      </c>
      <c r="B477" s="12" t="s">
        <v>1001</v>
      </c>
      <c r="C477" s="12" t="s">
        <v>1047</v>
      </c>
      <c r="D477" s="12" t="s">
        <v>1046</v>
      </c>
      <c r="E477" s="12">
        <v>0</v>
      </c>
      <c r="F477" s="12">
        <v>0</v>
      </c>
    </row>
    <row r="478" s="12" customFormat="1" spans="1:6">
      <c r="A478" s="13">
        <v>476</v>
      </c>
      <c r="B478" s="12" t="s">
        <v>1048</v>
      </c>
      <c r="C478" s="12" t="s">
        <v>1050</v>
      </c>
      <c r="D478" s="12" t="s">
        <v>1049</v>
      </c>
      <c r="E478" s="12">
        <v>0</v>
      </c>
      <c r="F478" s="12">
        <v>0</v>
      </c>
    </row>
    <row r="479" s="12" customFormat="1" spans="1:6">
      <c r="A479" s="13">
        <v>477</v>
      </c>
      <c r="B479" s="12" t="s">
        <v>1048</v>
      </c>
      <c r="C479" s="12" t="s">
        <v>1051</v>
      </c>
      <c r="D479" s="12" t="s">
        <v>221</v>
      </c>
      <c r="E479" s="12">
        <v>0</v>
      </c>
      <c r="F479" s="12">
        <v>0</v>
      </c>
    </row>
    <row r="480" s="12" customFormat="1" spans="1:6">
      <c r="A480" s="13">
        <v>478</v>
      </c>
      <c r="B480" s="12" t="s">
        <v>1048</v>
      </c>
      <c r="C480" s="12" t="s">
        <v>1053</v>
      </c>
      <c r="D480" s="12" t="s">
        <v>1052</v>
      </c>
      <c r="E480" s="12">
        <v>0</v>
      </c>
      <c r="F480" s="12">
        <v>0</v>
      </c>
    </row>
    <row r="481" s="12" customFormat="1" spans="1:6">
      <c r="A481" s="13">
        <v>479</v>
      </c>
      <c r="B481" s="12" t="s">
        <v>1048</v>
      </c>
      <c r="C481" s="12" t="s">
        <v>1055</v>
      </c>
      <c r="D481" s="12" t="s">
        <v>1054</v>
      </c>
      <c r="E481" s="12">
        <v>263</v>
      </c>
      <c r="F481" s="12">
        <v>526</v>
      </c>
    </row>
    <row r="482" s="12" customFormat="1" spans="1:6">
      <c r="A482" s="13">
        <v>480</v>
      </c>
      <c r="B482" s="12" t="s">
        <v>1048</v>
      </c>
      <c r="C482" s="12" t="s">
        <v>1057</v>
      </c>
      <c r="D482" s="12" t="s">
        <v>1056</v>
      </c>
      <c r="E482" s="12">
        <v>0</v>
      </c>
      <c r="F482" s="12">
        <v>0</v>
      </c>
    </row>
    <row r="483" s="12" customFormat="1" spans="1:6">
      <c r="A483" s="13">
        <v>481</v>
      </c>
      <c r="B483" s="12" t="s">
        <v>1048</v>
      </c>
      <c r="C483" s="12" t="s">
        <v>1059</v>
      </c>
      <c r="D483" s="12" t="s">
        <v>1058</v>
      </c>
      <c r="E483" s="12">
        <v>0</v>
      </c>
      <c r="F483" s="12">
        <v>0</v>
      </c>
    </row>
    <row r="484" s="12" customFormat="1" spans="1:6">
      <c r="A484" s="13">
        <v>482</v>
      </c>
      <c r="B484" s="12" t="s">
        <v>1048</v>
      </c>
      <c r="C484" s="12" t="s">
        <v>1061</v>
      </c>
      <c r="D484" s="12" t="s">
        <v>1060</v>
      </c>
      <c r="E484" s="12">
        <v>0</v>
      </c>
      <c r="F484" s="12">
        <v>0</v>
      </c>
    </row>
    <row r="485" s="12" customFormat="1" spans="1:6">
      <c r="A485" s="13">
        <v>483</v>
      </c>
      <c r="B485" s="12" t="s">
        <v>1048</v>
      </c>
      <c r="C485" s="12" t="s">
        <v>1063</v>
      </c>
      <c r="D485" s="12" t="s">
        <v>1062</v>
      </c>
      <c r="E485" s="12">
        <v>0</v>
      </c>
      <c r="F485" s="12">
        <v>0</v>
      </c>
    </row>
    <row r="486" s="12" customFormat="1" spans="1:6">
      <c r="A486" s="13">
        <v>484</v>
      </c>
      <c r="B486" s="12" t="s">
        <v>1048</v>
      </c>
      <c r="C486" s="12" t="s">
        <v>1065</v>
      </c>
      <c r="D486" s="12" t="s">
        <v>1064</v>
      </c>
      <c r="E486" s="12">
        <v>0</v>
      </c>
      <c r="F486" s="12">
        <v>0</v>
      </c>
    </row>
    <row r="487" s="12" customFormat="1" spans="1:6">
      <c r="A487" s="13">
        <v>485</v>
      </c>
      <c r="B487" s="12" t="s">
        <v>1048</v>
      </c>
      <c r="C487" s="12" t="s">
        <v>1067</v>
      </c>
      <c r="D487" s="12" t="s">
        <v>1066</v>
      </c>
      <c r="E487" s="12">
        <v>0</v>
      </c>
      <c r="F487" s="12">
        <v>0</v>
      </c>
    </row>
    <row r="488" s="12" customFormat="1" spans="1:6">
      <c r="A488" s="13">
        <v>486</v>
      </c>
      <c r="B488" s="12" t="s">
        <v>1048</v>
      </c>
      <c r="C488" s="12" t="s">
        <v>1069</v>
      </c>
      <c r="D488" s="12" t="s">
        <v>1068</v>
      </c>
      <c r="E488" s="12">
        <v>0</v>
      </c>
      <c r="F488" s="12">
        <v>0</v>
      </c>
    </row>
    <row r="489" s="12" customFormat="1" spans="1:6">
      <c r="A489" s="13">
        <v>487</v>
      </c>
      <c r="B489" s="12" t="s">
        <v>1048</v>
      </c>
      <c r="C489" s="12" t="s">
        <v>1071</v>
      </c>
      <c r="D489" s="12" t="s">
        <v>1070</v>
      </c>
      <c r="E489" s="12">
        <v>0</v>
      </c>
      <c r="F489" s="12">
        <v>0</v>
      </c>
    </row>
    <row r="490" s="12" customFormat="1" spans="1:6">
      <c r="A490" s="13">
        <v>488</v>
      </c>
      <c r="B490" s="12" t="s">
        <v>1048</v>
      </c>
      <c r="C490" s="12" t="s">
        <v>1073</v>
      </c>
      <c r="D490" s="12" t="s">
        <v>1072</v>
      </c>
      <c r="E490" s="12">
        <v>0</v>
      </c>
      <c r="F490" s="12">
        <v>0</v>
      </c>
    </row>
    <row r="491" s="12" customFormat="1" spans="1:6">
      <c r="A491" s="13">
        <v>489</v>
      </c>
      <c r="B491" s="12" t="s">
        <v>1048</v>
      </c>
      <c r="C491" s="12" t="s">
        <v>1075</v>
      </c>
      <c r="D491" s="12" t="s">
        <v>1074</v>
      </c>
      <c r="E491" s="12">
        <v>0</v>
      </c>
      <c r="F491" s="12">
        <v>0</v>
      </c>
    </row>
    <row r="492" s="12" customFormat="1" spans="1:6">
      <c r="A492" s="13">
        <v>490</v>
      </c>
      <c r="B492" s="12" t="s">
        <v>1076</v>
      </c>
      <c r="C492" s="12" t="s">
        <v>1078</v>
      </c>
      <c r="D492" s="12" t="s">
        <v>1077</v>
      </c>
      <c r="E492" s="12">
        <v>0</v>
      </c>
      <c r="F492" s="12">
        <v>0</v>
      </c>
    </row>
    <row r="493" s="12" customFormat="1" spans="1:6">
      <c r="A493" s="13">
        <v>491</v>
      </c>
      <c r="B493" s="12" t="s">
        <v>1076</v>
      </c>
      <c r="C493" s="12" t="s">
        <v>1080</v>
      </c>
      <c r="D493" s="12" t="s">
        <v>1079</v>
      </c>
      <c r="E493" s="12">
        <v>0</v>
      </c>
      <c r="F493" s="12">
        <v>0</v>
      </c>
    </row>
    <row r="494" s="12" customFormat="1" spans="1:6">
      <c r="A494" s="13">
        <v>492</v>
      </c>
      <c r="B494" s="12" t="s">
        <v>1076</v>
      </c>
      <c r="C494" s="12" t="s">
        <v>1082</v>
      </c>
      <c r="D494" s="12" t="s">
        <v>1081</v>
      </c>
      <c r="E494" s="12">
        <v>0</v>
      </c>
      <c r="F494" s="12">
        <v>0</v>
      </c>
    </row>
    <row r="495" s="12" customFormat="1" spans="1:6">
      <c r="A495" s="13">
        <v>493</v>
      </c>
      <c r="B495" s="12" t="s">
        <v>1076</v>
      </c>
      <c r="C495" s="12" t="s">
        <v>1084</v>
      </c>
      <c r="D495" s="12" t="s">
        <v>1083</v>
      </c>
      <c r="E495" s="12">
        <v>0</v>
      </c>
      <c r="F495" s="12">
        <v>0</v>
      </c>
    </row>
    <row r="496" s="12" customFormat="1" spans="1:6">
      <c r="A496" s="13">
        <v>494</v>
      </c>
      <c r="B496" s="12" t="s">
        <v>1076</v>
      </c>
      <c r="C496" s="12" t="s">
        <v>1086</v>
      </c>
      <c r="D496" s="12" t="s">
        <v>1085</v>
      </c>
      <c r="E496" s="12">
        <v>0</v>
      </c>
      <c r="F496" s="12">
        <v>0</v>
      </c>
    </row>
    <row r="497" s="12" customFormat="1" spans="1:6">
      <c r="A497" s="13">
        <v>495</v>
      </c>
      <c r="B497" s="12" t="s">
        <v>1076</v>
      </c>
      <c r="C497" s="12" t="s">
        <v>1088</v>
      </c>
      <c r="D497" s="12" t="s">
        <v>1087</v>
      </c>
      <c r="E497" s="12">
        <v>0</v>
      </c>
      <c r="F497" s="12">
        <v>0</v>
      </c>
    </row>
    <row r="498" s="12" customFormat="1" spans="1:6">
      <c r="A498" s="13">
        <v>496</v>
      </c>
      <c r="B498" s="12" t="s">
        <v>1076</v>
      </c>
      <c r="C498" s="12" t="s">
        <v>1090</v>
      </c>
      <c r="D498" s="12" t="s">
        <v>1089</v>
      </c>
      <c r="E498" s="12">
        <v>0</v>
      </c>
      <c r="F498" s="12">
        <v>0</v>
      </c>
    </row>
    <row r="499" s="12" customFormat="1" spans="1:6">
      <c r="A499" s="13">
        <v>497</v>
      </c>
      <c r="B499" s="12" t="s">
        <v>1091</v>
      </c>
      <c r="C499" s="12" t="s">
        <v>1093</v>
      </c>
      <c r="D499" s="12" t="s">
        <v>1092</v>
      </c>
      <c r="E499" s="12">
        <v>0</v>
      </c>
      <c r="F499" s="12">
        <v>0</v>
      </c>
    </row>
    <row r="500" s="12" customFormat="1" spans="1:6">
      <c r="A500" s="13">
        <v>498</v>
      </c>
      <c r="B500" s="12" t="s">
        <v>1091</v>
      </c>
      <c r="C500" s="12" t="s">
        <v>1095</v>
      </c>
      <c r="D500" s="12" t="s">
        <v>1094</v>
      </c>
      <c r="E500" s="12">
        <v>0</v>
      </c>
      <c r="F500" s="12">
        <v>0</v>
      </c>
    </row>
    <row r="501" s="12" customFormat="1" spans="1:6">
      <c r="A501" s="13">
        <v>499</v>
      </c>
      <c r="B501" s="12" t="s">
        <v>1091</v>
      </c>
      <c r="C501" s="12" t="s">
        <v>1097</v>
      </c>
      <c r="D501" s="12" t="s">
        <v>1096</v>
      </c>
      <c r="E501" s="12">
        <v>0</v>
      </c>
      <c r="F501" s="12">
        <v>0</v>
      </c>
    </row>
    <row r="502" s="12" customFormat="1" spans="1:6">
      <c r="A502" s="13">
        <v>500</v>
      </c>
      <c r="B502" s="12" t="s">
        <v>1091</v>
      </c>
      <c r="C502" s="12" t="s">
        <v>1100</v>
      </c>
      <c r="D502" s="12" t="s">
        <v>1099</v>
      </c>
      <c r="E502" s="12">
        <v>0</v>
      </c>
      <c r="F502" s="12">
        <v>0</v>
      </c>
    </row>
    <row r="503" s="12" customFormat="1" spans="1:6">
      <c r="A503" s="13">
        <v>501</v>
      </c>
      <c r="B503" s="12" t="s">
        <v>1091</v>
      </c>
      <c r="C503" s="12" t="s">
        <v>1102</v>
      </c>
      <c r="D503" s="12" t="s">
        <v>1101</v>
      </c>
      <c r="E503" s="12">
        <v>0</v>
      </c>
      <c r="F503" s="12">
        <v>0</v>
      </c>
    </row>
    <row r="504" s="12" customFormat="1" spans="1:6">
      <c r="A504" s="13">
        <v>502</v>
      </c>
      <c r="B504" s="12" t="s">
        <v>1091</v>
      </c>
      <c r="C504" s="12" t="s">
        <v>1104</v>
      </c>
      <c r="D504" s="12" t="s">
        <v>1103</v>
      </c>
      <c r="E504" s="12">
        <v>0</v>
      </c>
      <c r="F504" s="12">
        <v>0</v>
      </c>
    </row>
    <row r="505" s="12" customFormat="1" spans="1:6">
      <c r="A505" s="13">
        <v>503</v>
      </c>
      <c r="B505" s="12" t="s">
        <v>1091</v>
      </c>
      <c r="C505" s="12" t="s">
        <v>1106</v>
      </c>
      <c r="D505" s="12" t="s">
        <v>1105</v>
      </c>
      <c r="E505" s="12">
        <v>0</v>
      </c>
      <c r="F505" s="12">
        <v>0</v>
      </c>
    </row>
    <row r="506" s="12" customFormat="1" spans="1:6">
      <c r="A506" s="13">
        <v>504</v>
      </c>
      <c r="B506" s="12" t="s">
        <v>1091</v>
      </c>
      <c r="C506" s="12" t="s">
        <v>1108</v>
      </c>
      <c r="D506" s="12" t="s">
        <v>1107</v>
      </c>
      <c r="E506" s="12">
        <v>0</v>
      </c>
      <c r="F506" s="12">
        <v>0</v>
      </c>
    </row>
    <row r="507" s="12" customFormat="1" spans="1:6">
      <c r="A507" s="13">
        <v>505</v>
      </c>
      <c r="B507" s="12" t="s">
        <v>1091</v>
      </c>
      <c r="C507" s="12" t="s">
        <v>1110</v>
      </c>
      <c r="D507" s="12" t="s">
        <v>1109</v>
      </c>
      <c r="E507" s="12">
        <v>0</v>
      </c>
      <c r="F507" s="12">
        <v>589</v>
      </c>
    </row>
    <row r="508" s="12" customFormat="1" spans="1:6">
      <c r="A508" s="13">
        <v>506</v>
      </c>
      <c r="B508" s="12" t="s">
        <v>1112</v>
      </c>
      <c r="C508" s="12" t="s">
        <v>1114</v>
      </c>
      <c r="D508" s="12" t="s">
        <v>1113</v>
      </c>
      <c r="E508" s="12">
        <v>0</v>
      </c>
      <c r="F508" s="12">
        <v>0</v>
      </c>
    </row>
    <row r="509" s="12" customFormat="1" spans="1:6">
      <c r="A509" s="13">
        <v>507</v>
      </c>
      <c r="B509" s="12" t="s">
        <v>1112</v>
      </c>
      <c r="C509" s="12" t="s">
        <v>1116</v>
      </c>
      <c r="D509" s="12" t="s">
        <v>1115</v>
      </c>
      <c r="E509" s="12">
        <v>0</v>
      </c>
      <c r="F509" s="12">
        <v>0</v>
      </c>
    </row>
    <row r="510" s="12" customFormat="1" spans="1:6">
      <c r="A510" s="13">
        <v>508</v>
      </c>
      <c r="B510" s="12" t="s">
        <v>1112</v>
      </c>
      <c r="C510" s="12" t="s">
        <v>1118</v>
      </c>
      <c r="D510" s="12" t="s">
        <v>1117</v>
      </c>
      <c r="E510" s="12">
        <v>0</v>
      </c>
      <c r="F510" s="12">
        <v>0</v>
      </c>
    </row>
    <row r="511" s="12" customFormat="1" spans="1:6">
      <c r="A511" s="13">
        <v>509</v>
      </c>
      <c r="B511" s="12" t="s">
        <v>1112</v>
      </c>
      <c r="C511" s="12" t="s">
        <v>1120</v>
      </c>
      <c r="D511" s="12" t="s">
        <v>1119</v>
      </c>
      <c r="E511" s="12">
        <v>0</v>
      </c>
      <c r="F511" s="12">
        <v>0</v>
      </c>
    </row>
    <row r="512" s="12" customFormat="1" spans="1:6">
      <c r="A512" s="13">
        <v>510</v>
      </c>
      <c r="B512" s="12" t="s">
        <v>1112</v>
      </c>
      <c r="C512" s="12" t="s">
        <v>1122</v>
      </c>
      <c r="D512" s="12" t="s">
        <v>1121</v>
      </c>
      <c r="E512" s="12">
        <v>0</v>
      </c>
      <c r="F512" s="12">
        <v>0</v>
      </c>
    </row>
    <row r="513" s="12" customFormat="1" spans="1:6">
      <c r="A513" s="13">
        <v>511</v>
      </c>
      <c r="B513" s="12" t="s">
        <v>1112</v>
      </c>
      <c r="C513" s="12" t="s">
        <v>1124</v>
      </c>
      <c r="D513" s="12" t="s">
        <v>1123</v>
      </c>
      <c r="E513" s="12">
        <v>0</v>
      </c>
      <c r="F513" s="12">
        <v>0</v>
      </c>
    </row>
    <row r="514" s="12" customFormat="1" spans="1:6">
      <c r="A514" s="13">
        <v>512</v>
      </c>
      <c r="B514" s="12" t="s">
        <v>1112</v>
      </c>
      <c r="C514" s="12" t="s">
        <v>1126</v>
      </c>
      <c r="D514" s="12" t="s">
        <v>1125</v>
      </c>
      <c r="E514" s="12">
        <v>0</v>
      </c>
      <c r="F514" s="12">
        <v>0</v>
      </c>
    </row>
    <row r="515" s="12" customFormat="1" spans="1:6">
      <c r="A515" s="13">
        <v>513</v>
      </c>
      <c r="B515" s="12" t="s">
        <v>1112</v>
      </c>
      <c r="C515" s="12" t="s">
        <v>1128</v>
      </c>
      <c r="D515" s="12" t="s">
        <v>1127</v>
      </c>
      <c r="E515" s="12">
        <v>0</v>
      </c>
      <c r="F515" s="12">
        <v>0</v>
      </c>
    </row>
    <row r="516" s="12" customFormat="1" spans="1:6">
      <c r="A516" s="13">
        <v>514</v>
      </c>
      <c r="B516" s="12" t="s">
        <v>1112</v>
      </c>
      <c r="C516" s="12" t="s">
        <v>1130</v>
      </c>
      <c r="D516" s="12" t="s">
        <v>1129</v>
      </c>
      <c r="E516" s="12">
        <v>0</v>
      </c>
      <c r="F516" s="12">
        <v>0</v>
      </c>
    </row>
    <row r="517" s="12" customFormat="1" spans="1:6">
      <c r="A517" s="13">
        <v>515</v>
      </c>
      <c r="B517" s="12" t="s">
        <v>1112</v>
      </c>
      <c r="C517" s="12" t="s">
        <v>1132</v>
      </c>
      <c r="D517" s="12" t="s">
        <v>1131</v>
      </c>
      <c r="E517" s="12">
        <v>0</v>
      </c>
      <c r="F517" s="12">
        <v>0</v>
      </c>
    </row>
    <row r="518" s="12" customFormat="1" spans="1:6">
      <c r="A518" s="13">
        <v>516</v>
      </c>
      <c r="B518" s="12" t="s">
        <v>1112</v>
      </c>
      <c r="C518" s="12" t="s">
        <v>1134</v>
      </c>
      <c r="D518" s="12" t="s">
        <v>1133</v>
      </c>
      <c r="E518" s="12">
        <v>0</v>
      </c>
      <c r="F518" s="12">
        <v>0</v>
      </c>
    </row>
    <row r="519" s="12" customFormat="1" spans="1:6">
      <c r="A519" s="13">
        <v>517</v>
      </c>
      <c r="B519" s="12" t="s">
        <v>1135</v>
      </c>
      <c r="C519" s="12" t="s">
        <v>1137</v>
      </c>
      <c r="D519" s="12" t="s">
        <v>1136</v>
      </c>
      <c r="E519" s="12">
        <v>0</v>
      </c>
      <c r="F519" s="12">
        <v>0</v>
      </c>
    </row>
    <row r="520" s="12" customFormat="1" spans="1:6">
      <c r="A520" s="13">
        <v>518</v>
      </c>
      <c r="B520" s="12" t="s">
        <v>1135</v>
      </c>
      <c r="C520" s="12" t="s">
        <v>1139</v>
      </c>
      <c r="D520" s="12" t="s">
        <v>1138</v>
      </c>
      <c r="E520" s="12">
        <v>0</v>
      </c>
      <c r="F520" s="12">
        <v>0</v>
      </c>
    </row>
    <row r="521" s="12" customFormat="1" spans="1:6">
      <c r="A521" s="13">
        <v>519</v>
      </c>
      <c r="B521" s="12" t="s">
        <v>1135</v>
      </c>
      <c r="C521" s="12" t="s">
        <v>1141</v>
      </c>
      <c r="D521" s="12" t="s">
        <v>1140</v>
      </c>
      <c r="E521" s="12">
        <v>0</v>
      </c>
      <c r="F521" s="12">
        <v>0</v>
      </c>
    </row>
    <row r="522" s="12" customFormat="1" spans="1:6">
      <c r="A522" s="13">
        <v>520</v>
      </c>
      <c r="B522" s="12" t="s">
        <v>1135</v>
      </c>
      <c r="C522" s="12" t="s">
        <v>1143</v>
      </c>
      <c r="D522" s="12" t="s">
        <v>1142</v>
      </c>
      <c r="E522" s="12">
        <v>0</v>
      </c>
      <c r="F522" s="12">
        <v>0</v>
      </c>
    </row>
    <row r="523" s="12" customFormat="1" spans="1:6">
      <c r="A523" s="13">
        <v>521</v>
      </c>
      <c r="B523" s="12" t="s">
        <v>1135</v>
      </c>
      <c r="C523" s="12" t="s">
        <v>1146</v>
      </c>
      <c r="D523" s="12" t="s">
        <v>1145</v>
      </c>
      <c r="E523" s="12">
        <v>0</v>
      </c>
      <c r="F523" s="12">
        <v>0</v>
      </c>
    </row>
    <row r="524" s="12" customFormat="1" spans="1:6">
      <c r="A524" s="13">
        <v>522</v>
      </c>
      <c r="B524" s="12" t="s">
        <v>1135</v>
      </c>
      <c r="C524" s="12" t="s">
        <v>1149</v>
      </c>
      <c r="D524" s="12" t="s">
        <v>1148</v>
      </c>
      <c r="E524" s="12">
        <v>0</v>
      </c>
      <c r="F524" s="12">
        <v>0</v>
      </c>
    </row>
    <row r="525" s="12" customFormat="1" spans="1:6">
      <c r="A525" s="13">
        <v>523</v>
      </c>
      <c r="B525" s="12" t="s">
        <v>1135</v>
      </c>
      <c r="C525" s="12" t="s">
        <v>1152</v>
      </c>
      <c r="D525" s="12" t="s">
        <v>1151</v>
      </c>
      <c r="E525" s="12">
        <v>0</v>
      </c>
      <c r="F525" s="12">
        <v>0</v>
      </c>
    </row>
    <row r="526" s="12" customFormat="1" spans="1:6">
      <c r="A526" s="13">
        <v>524</v>
      </c>
      <c r="B526" s="12" t="s">
        <v>1135</v>
      </c>
      <c r="C526" s="12" t="s">
        <v>1155</v>
      </c>
      <c r="D526" s="12" t="s">
        <v>1154</v>
      </c>
      <c r="E526" s="12">
        <v>0</v>
      </c>
      <c r="F526" s="12">
        <v>0</v>
      </c>
    </row>
    <row r="527" s="12" customFormat="1" spans="1:6">
      <c r="A527" s="13">
        <v>525</v>
      </c>
      <c r="B527" s="12" t="s">
        <v>1135</v>
      </c>
      <c r="C527" s="12" t="s">
        <v>1157</v>
      </c>
      <c r="D527" s="12" t="s">
        <v>1156</v>
      </c>
      <c r="E527" s="12">
        <v>0</v>
      </c>
      <c r="F527" s="12">
        <v>0</v>
      </c>
    </row>
    <row r="528" s="12" customFormat="1" spans="1:6">
      <c r="A528" s="13">
        <v>526</v>
      </c>
      <c r="B528" s="12" t="s">
        <v>1135</v>
      </c>
      <c r="C528" s="12" t="s">
        <v>1158</v>
      </c>
      <c r="D528" s="12" t="s">
        <v>1004</v>
      </c>
      <c r="E528" s="12">
        <v>0</v>
      </c>
      <c r="F528" s="12">
        <v>0</v>
      </c>
    </row>
    <row r="529" s="12" customFormat="1" spans="1:6">
      <c r="A529" s="13">
        <v>527</v>
      </c>
      <c r="B529" s="12" t="s">
        <v>1135</v>
      </c>
      <c r="C529" s="12" t="s">
        <v>1160</v>
      </c>
      <c r="D529" s="12" t="s">
        <v>1159</v>
      </c>
      <c r="E529" s="12">
        <v>0</v>
      </c>
      <c r="F529" s="12">
        <v>0</v>
      </c>
    </row>
    <row r="530" s="12" customFormat="1" spans="1:6">
      <c r="A530" s="13">
        <v>528</v>
      </c>
      <c r="B530" s="12" t="s">
        <v>1135</v>
      </c>
      <c r="C530" s="12" t="s">
        <v>1162</v>
      </c>
      <c r="D530" s="12" t="s">
        <v>1161</v>
      </c>
      <c r="E530" s="12">
        <v>0</v>
      </c>
      <c r="F530" s="12">
        <v>0</v>
      </c>
    </row>
    <row r="531" s="12" customFormat="1" spans="1:6">
      <c r="A531" s="13">
        <v>529</v>
      </c>
      <c r="B531" s="12" t="s">
        <v>1135</v>
      </c>
      <c r="C531" s="12" t="s">
        <v>1164</v>
      </c>
      <c r="D531" s="12" t="s">
        <v>1163</v>
      </c>
      <c r="E531" s="12">
        <v>0</v>
      </c>
      <c r="F531" s="12">
        <v>0</v>
      </c>
    </row>
    <row r="532" s="12" customFormat="1" spans="1:6">
      <c r="A532" s="13">
        <v>530</v>
      </c>
      <c r="B532" s="12" t="s">
        <v>1135</v>
      </c>
      <c r="C532" s="12" t="s">
        <v>1166</v>
      </c>
      <c r="D532" s="12" t="s">
        <v>1165</v>
      </c>
      <c r="E532" s="12">
        <v>0</v>
      </c>
      <c r="F532" s="12">
        <v>0</v>
      </c>
    </row>
    <row r="533" s="12" customFormat="1" spans="1:6">
      <c r="A533" s="13">
        <v>531</v>
      </c>
      <c r="B533" s="12" t="s">
        <v>1167</v>
      </c>
      <c r="C533" s="12" t="s">
        <v>1169</v>
      </c>
      <c r="D533" s="12" t="s">
        <v>1168</v>
      </c>
      <c r="E533" s="12">
        <v>0</v>
      </c>
      <c r="F533" s="12">
        <v>0</v>
      </c>
    </row>
    <row r="534" s="12" customFormat="1" spans="1:6">
      <c r="A534" s="13">
        <v>532</v>
      </c>
      <c r="B534" s="12" t="s">
        <v>1167</v>
      </c>
      <c r="C534" s="12" t="s">
        <v>1171</v>
      </c>
      <c r="D534" s="12" t="s">
        <v>1170</v>
      </c>
      <c r="E534" s="12">
        <v>0</v>
      </c>
      <c r="F534" s="12">
        <v>0</v>
      </c>
    </row>
    <row r="535" s="12" customFormat="1" spans="1:6">
      <c r="A535" s="13">
        <v>533</v>
      </c>
      <c r="B535" s="12" t="s">
        <v>1167</v>
      </c>
      <c r="C535" s="12" t="s">
        <v>1173</v>
      </c>
      <c r="D535" s="12" t="s">
        <v>1172</v>
      </c>
      <c r="E535" s="12">
        <v>0</v>
      </c>
      <c r="F535" s="12">
        <v>0</v>
      </c>
    </row>
    <row r="536" s="12" customFormat="1" spans="1:6">
      <c r="A536" s="13">
        <v>534</v>
      </c>
      <c r="B536" s="12" t="s">
        <v>1167</v>
      </c>
      <c r="C536" s="12" t="s">
        <v>1175</v>
      </c>
      <c r="D536" s="12" t="s">
        <v>1174</v>
      </c>
      <c r="E536" s="12">
        <v>0</v>
      </c>
      <c r="F536" s="12">
        <v>0</v>
      </c>
    </row>
    <row r="537" s="12" customFormat="1" spans="1:6">
      <c r="A537" s="13">
        <v>535</v>
      </c>
      <c r="B537" s="12" t="s">
        <v>1167</v>
      </c>
      <c r="C537" s="12" t="s">
        <v>1177</v>
      </c>
      <c r="D537" s="12" t="s">
        <v>1176</v>
      </c>
      <c r="E537" s="12">
        <v>0</v>
      </c>
      <c r="F537" s="12">
        <v>0</v>
      </c>
    </row>
    <row r="538" s="12" customFormat="1" spans="1:6">
      <c r="A538" s="13">
        <v>536</v>
      </c>
      <c r="B538" s="12" t="s">
        <v>1167</v>
      </c>
      <c r="C538" s="12" t="s">
        <v>1178</v>
      </c>
      <c r="D538" s="12" t="s">
        <v>542</v>
      </c>
      <c r="E538" s="12">
        <v>0</v>
      </c>
      <c r="F538" s="12">
        <v>0</v>
      </c>
    </row>
    <row r="539" s="12" customFormat="1" spans="1:6">
      <c r="A539" s="13">
        <v>537</v>
      </c>
      <c r="B539" s="12" t="s">
        <v>1167</v>
      </c>
      <c r="C539" s="12" t="s">
        <v>1180</v>
      </c>
      <c r="D539" s="12" t="s">
        <v>1179</v>
      </c>
      <c r="E539" s="12">
        <v>0</v>
      </c>
      <c r="F539" s="12">
        <v>0</v>
      </c>
    </row>
    <row r="540" s="12" customFormat="1" spans="1:6">
      <c r="A540" s="13">
        <v>538</v>
      </c>
      <c r="B540" s="12" t="s">
        <v>1167</v>
      </c>
      <c r="C540" s="12" t="s">
        <v>1182</v>
      </c>
      <c r="D540" s="12" t="s">
        <v>1181</v>
      </c>
      <c r="E540" s="12">
        <v>0</v>
      </c>
      <c r="F540" s="12">
        <v>0</v>
      </c>
    </row>
    <row r="541" s="12" customFormat="1" spans="1:6">
      <c r="A541" s="13">
        <v>539</v>
      </c>
      <c r="B541" s="12" t="s">
        <v>1167</v>
      </c>
      <c r="C541" s="12" t="s">
        <v>1184</v>
      </c>
      <c r="D541" s="12" t="s">
        <v>1183</v>
      </c>
      <c r="E541" s="12">
        <v>0</v>
      </c>
      <c r="F541" s="12">
        <v>0</v>
      </c>
    </row>
    <row r="542" s="12" customFormat="1" spans="1:6">
      <c r="A542" s="13">
        <v>540</v>
      </c>
      <c r="B542" s="12" t="s">
        <v>1167</v>
      </c>
      <c r="C542" s="12" t="s">
        <v>1186</v>
      </c>
      <c r="D542" s="12" t="s">
        <v>1185</v>
      </c>
      <c r="E542" s="12">
        <v>0</v>
      </c>
      <c r="F542" s="12">
        <v>0</v>
      </c>
    </row>
    <row r="543" s="12" customFormat="1" spans="1:6">
      <c r="A543" s="13">
        <v>541</v>
      </c>
      <c r="B543" s="12" t="s">
        <v>1167</v>
      </c>
      <c r="C543" s="12" t="s">
        <v>1188</v>
      </c>
      <c r="D543" s="12" t="s">
        <v>1187</v>
      </c>
      <c r="E543" s="12">
        <v>0</v>
      </c>
      <c r="F543" s="12">
        <v>0</v>
      </c>
    </row>
    <row r="544" s="12" customFormat="1" spans="1:6">
      <c r="A544" s="13">
        <v>542</v>
      </c>
      <c r="B544" s="12" t="s">
        <v>1189</v>
      </c>
      <c r="C544" s="12" t="s">
        <v>1191</v>
      </c>
      <c r="D544" s="12" t="s">
        <v>1190</v>
      </c>
      <c r="E544" s="12">
        <v>0</v>
      </c>
      <c r="F544" s="12">
        <v>0</v>
      </c>
    </row>
    <row r="545" s="12" customFormat="1" spans="1:6">
      <c r="A545" s="13">
        <v>543</v>
      </c>
      <c r="B545" s="12" t="s">
        <v>1189</v>
      </c>
      <c r="C545" s="12" t="s">
        <v>1193</v>
      </c>
      <c r="D545" s="12" t="s">
        <v>1192</v>
      </c>
      <c r="E545" s="12">
        <v>0</v>
      </c>
      <c r="F545" s="12">
        <v>0</v>
      </c>
    </row>
    <row r="546" s="12" customFormat="1" spans="1:6">
      <c r="A546" s="13">
        <v>544</v>
      </c>
      <c r="B546" s="12" t="s">
        <v>1189</v>
      </c>
      <c r="C546" s="12" t="s">
        <v>1195</v>
      </c>
      <c r="D546" s="12" t="s">
        <v>1194</v>
      </c>
      <c r="E546" s="12">
        <v>0</v>
      </c>
      <c r="F546" s="12">
        <v>0</v>
      </c>
    </row>
    <row r="547" s="12" customFormat="1" spans="1:6">
      <c r="A547" s="13">
        <v>545</v>
      </c>
      <c r="B547" s="12" t="s">
        <v>1189</v>
      </c>
      <c r="C547" s="12" t="s">
        <v>1197</v>
      </c>
      <c r="D547" s="12" t="s">
        <v>1196</v>
      </c>
      <c r="E547" s="12">
        <v>0</v>
      </c>
      <c r="F547" s="12">
        <v>0</v>
      </c>
    </row>
    <row r="548" s="12" customFormat="1" spans="1:6">
      <c r="A548" s="13">
        <v>546</v>
      </c>
      <c r="B548" s="12" t="s">
        <v>1189</v>
      </c>
      <c r="C548" s="12" t="s">
        <v>1199</v>
      </c>
      <c r="D548" s="12" t="s">
        <v>1198</v>
      </c>
      <c r="E548" s="12">
        <v>0</v>
      </c>
      <c r="F548" s="12">
        <v>0</v>
      </c>
    </row>
    <row r="549" s="12" customFormat="1" spans="1:6">
      <c r="A549" s="13">
        <v>547</v>
      </c>
      <c r="B549" s="12" t="s">
        <v>1189</v>
      </c>
      <c r="C549" s="12" t="s">
        <v>1201</v>
      </c>
      <c r="D549" s="12" t="s">
        <v>1200</v>
      </c>
      <c r="E549" s="12">
        <v>0</v>
      </c>
      <c r="F549" s="12">
        <v>0</v>
      </c>
    </row>
    <row r="550" s="12" customFormat="1" spans="1:6">
      <c r="A550" s="13">
        <v>548</v>
      </c>
      <c r="B550" s="12" t="s">
        <v>1189</v>
      </c>
      <c r="C550" s="12" t="s">
        <v>1203</v>
      </c>
      <c r="D550" s="12" t="s">
        <v>1202</v>
      </c>
      <c r="E550" s="12">
        <v>0</v>
      </c>
      <c r="F550" s="12">
        <v>0</v>
      </c>
    </row>
    <row r="551" s="12" customFormat="1" spans="1:6">
      <c r="A551" s="13">
        <v>549</v>
      </c>
      <c r="B551" s="12" t="s">
        <v>1189</v>
      </c>
      <c r="C551" s="12" t="s">
        <v>1205</v>
      </c>
      <c r="D551" s="12" t="s">
        <v>1204</v>
      </c>
      <c r="E551" s="12">
        <v>0</v>
      </c>
      <c r="F551" s="12">
        <v>0</v>
      </c>
    </row>
    <row r="552" s="12" customFormat="1" spans="1:6">
      <c r="A552" s="13">
        <v>550</v>
      </c>
      <c r="B552" s="12" t="s">
        <v>1189</v>
      </c>
      <c r="C552" s="12" t="s">
        <v>1207</v>
      </c>
      <c r="D552" s="12" t="s">
        <v>1206</v>
      </c>
      <c r="E552" s="12">
        <v>0</v>
      </c>
      <c r="F552" s="12">
        <v>0</v>
      </c>
    </row>
    <row r="553" s="12" customFormat="1" spans="1:6">
      <c r="A553" s="13">
        <v>551</v>
      </c>
      <c r="B553" s="12" t="s">
        <v>1189</v>
      </c>
      <c r="C553" s="12" t="s">
        <v>1209</v>
      </c>
      <c r="D553" s="12" t="s">
        <v>1208</v>
      </c>
      <c r="E553" s="12">
        <v>0</v>
      </c>
      <c r="F553" s="12">
        <v>0</v>
      </c>
    </row>
    <row r="554" s="12" customFormat="1" spans="1:6">
      <c r="A554" s="13">
        <v>552</v>
      </c>
      <c r="B554" s="12" t="s">
        <v>1189</v>
      </c>
      <c r="C554" s="12" t="s">
        <v>1211</v>
      </c>
      <c r="D554" s="12" t="s">
        <v>1210</v>
      </c>
      <c r="E554" s="12">
        <v>0</v>
      </c>
      <c r="F554" s="12">
        <v>0</v>
      </c>
    </row>
    <row r="555" s="12" customFormat="1" spans="1:6">
      <c r="A555" s="13">
        <v>553</v>
      </c>
      <c r="B555" s="12" t="s">
        <v>1189</v>
      </c>
      <c r="C555" s="12" t="s">
        <v>1213</v>
      </c>
      <c r="D555" s="12" t="s">
        <v>1212</v>
      </c>
      <c r="E555" s="12">
        <v>0</v>
      </c>
      <c r="F555" s="12">
        <v>0</v>
      </c>
    </row>
    <row r="556" s="12" customFormat="1" spans="1:6">
      <c r="A556" s="13">
        <v>554</v>
      </c>
      <c r="B556" s="12" t="s">
        <v>1189</v>
      </c>
      <c r="C556" s="12" t="s">
        <v>1215</v>
      </c>
      <c r="D556" s="12" t="s">
        <v>1214</v>
      </c>
      <c r="E556" s="12">
        <v>0</v>
      </c>
      <c r="F556" s="12">
        <v>0</v>
      </c>
    </row>
    <row r="557" s="12" customFormat="1" spans="1:6">
      <c r="A557" s="13">
        <v>555</v>
      </c>
      <c r="B557" s="12" t="s">
        <v>1189</v>
      </c>
      <c r="C557" s="12" t="s">
        <v>1217</v>
      </c>
      <c r="D557" s="12" t="s">
        <v>1216</v>
      </c>
      <c r="E557" s="12">
        <v>0</v>
      </c>
      <c r="F557" s="12">
        <v>0</v>
      </c>
    </row>
    <row r="558" s="12" customFormat="1" spans="1:6">
      <c r="A558" s="13">
        <v>556</v>
      </c>
      <c r="B558" s="12" t="s">
        <v>1189</v>
      </c>
      <c r="C558" s="12" t="s">
        <v>1219</v>
      </c>
      <c r="D558" s="12" t="s">
        <v>1218</v>
      </c>
      <c r="E558" s="12">
        <v>0</v>
      </c>
      <c r="F558" s="12">
        <v>0</v>
      </c>
    </row>
    <row r="559" s="12" customFormat="1" spans="1:6">
      <c r="A559" s="13">
        <v>557</v>
      </c>
      <c r="B559" s="12" t="s">
        <v>1189</v>
      </c>
      <c r="C559" s="12" t="s">
        <v>1221</v>
      </c>
      <c r="D559" s="12" t="s">
        <v>1220</v>
      </c>
      <c r="E559" s="12">
        <v>0</v>
      </c>
      <c r="F559" s="12">
        <v>0</v>
      </c>
    </row>
    <row r="560" s="12" customFormat="1" spans="1:6">
      <c r="A560" s="13">
        <v>558</v>
      </c>
      <c r="B560" s="12" t="s">
        <v>1189</v>
      </c>
      <c r="C560" s="12" t="s">
        <v>1223</v>
      </c>
      <c r="D560" s="12" t="s">
        <v>1222</v>
      </c>
      <c r="E560" s="12">
        <v>0</v>
      </c>
      <c r="F560" s="12">
        <v>0</v>
      </c>
    </row>
    <row r="561" s="12" customFormat="1" spans="1:6">
      <c r="A561" s="13">
        <v>559</v>
      </c>
      <c r="B561" s="12" t="s">
        <v>1189</v>
      </c>
      <c r="C561" s="12" t="s">
        <v>1225</v>
      </c>
      <c r="D561" s="12" t="s">
        <v>1224</v>
      </c>
      <c r="E561" s="12">
        <v>0</v>
      </c>
      <c r="F561" s="12">
        <v>0</v>
      </c>
    </row>
    <row r="562" s="12" customFormat="1" spans="1:6">
      <c r="A562" s="13">
        <v>560</v>
      </c>
      <c r="B562" s="12" t="s">
        <v>1189</v>
      </c>
      <c r="C562" s="12" t="s">
        <v>1227</v>
      </c>
      <c r="D562" s="12" t="s">
        <v>1226</v>
      </c>
      <c r="E562" s="12">
        <v>0</v>
      </c>
      <c r="F562" s="12">
        <v>0</v>
      </c>
    </row>
    <row r="563" s="12" customFormat="1" spans="1:6">
      <c r="A563" s="13">
        <v>561</v>
      </c>
      <c r="B563" s="12" t="s">
        <v>1228</v>
      </c>
      <c r="C563" s="12" t="s">
        <v>1230</v>
      </c>
      <c r="D563" s="12" t="s">
        <v>1229</v>
      </c>
      <c r="E563" s="12">
        <v>0</v>
      </c>
      <c r="F563" s="12">
        <v>0</v>
      </c>
    </row>
    <row r="564" s="12" customFormat="1" spans="1:6">
      <c r="A564" s="13">
        <v>562</v>
      </c>
      <c r="B564" s="12" t="s">
        <v>1228</v>
      </c>
      <c r="C564" s="12" t="s">
        <v>1232</v>
      </c>
      <c r="D564" s="12" t="s">
        <v>1231</v>
      </c>
      <c r="E564" s="12">
        <v>0</v>
      </c>
      <c r="F564" s="12">
        <v>0</v>
      </c>
    </row>
    <row r="565" s="12" customFormat="1" spans="1:6">
      <c r="A565" s="13">
        <v>563</v>
      </c>
      <c r="B565" s="12" t="s">
        <v>1228</v>
      </c>
      <c r="C565" s="12" t="s">
        <v>1235</v>
      </c>
      <c r="D565" s="12" t="s">
        <v>1234</v>
      </c>
      <c r="E565" s="12">
        <v>0</v>
      </c>
      <c r="F565" s="12">
        <v>0</v>
      </c>
    </row>
    <row r="566" s="12" customFormat="1" spans="1:6">
      <c r="A566" s="13">
        <v>564</v>
      </c>
      <c r="B566" s="12" t="s">
        <v>1228</v>
      </c>
      <c r="C566" s="12" t="s">
        <v>1237</v>
      </c>
      <c r="D566" s="12" t="s">
        <v>1236</v>
      </c>
      <c r="E566" s="12">
        <v>0</v>
      </c>
      <c r="F566" s="12">
        <v>0</v>
      </c>
    </row>
    <row r="567" s="12" customFormat="1" spans="1:6">
      <c r="A567" s="13">
        <v>565</v>
      </c>
      <c r="B567" s="12" t="s">
        <v>1228</v>
      </c>
      <c r="C567" s="12" t="s">
        <v>1240</v>
      </c>
      <c r="D567" s="12" t="s">
        <v>1239</v>
      </c>
      <c r="E567" s="12">
        <v>0</v>
      </c>
      <c r="F567" s="12">
        <v>0</v>
      </c>
    </row>
    <row r="568" s="12" customFormat="1" spans="1:6">
      <c r="A568" s="13">
        <v>566</v>
      </c>
      <c r="B568" s="12" t="s">
        <v>1228</v>
      </c>
      <c r="C568" s="12" t="s">
        <v>1243</v>
      </c>
      <c r="D568" s="12" t="s">
        <v>1242</v>
      </c>
      <c r="E568" s="12">
        <v>0</v>
      </c>
      <c r="F568" s="12">
        <v>0</v>
      </c>
    </row>
    <row r="569" s="12" customFormat="1" spans="1:6">
      <c r="A569" s="13">
        <v>567</v>
      </c>
      <c r="B569" s="12" t="s">
        <v>1228</v>
      </c>
      <c r="C569" s="12" t="s">
        <v>1245</v>
      </c>
      <c r="D569" s="12" t="s">
        <v>1244</v>
      </c>
      <c r="E569" s="12">
        <v>0</v>
      </c>
      <c r="F569" s="12">
        <v>0</v>
      </c>
    </row>
    <row r="570" s="12" customFormat="1" spans="1:6">
      <c r="A570" s="13">
        <v>568</v>
      </c>
      <c r="B570" s="12" t="s">
        <v>1228</v>
      </c>
      <c r="C570" s="12" t="s">
        <v>1247</v>
      </c>
      <c r="D570" s="12" t="s">
        <v>1246</v>
      </c>
      <c r="E570" s="12">
        <v>0</v>
      </c>
      <c r="F570" s="12">
        <v>0</v>
      </c>
    </row>
    <row r="571" s="12" customFormat="1" spans="1:6">
      <c r="A571" s="13">
        <v>569</v>
      </c>
      <c r="B571" s="12" t="s">
        <v>1228</v>
      </c>
      <c r="C571" s="12" t="s">
        <v>1249</v>
      </c>
      <c r="D571" s="12" t="s">
        <v>1248</v>
      </c>
      <c r="E571" s="12">
        <v>0</v>
      </c>
      <c r="F571" s="12">
        <v>0</v>
      </c>
    </row>
    <row r="572" s="12" customFormat="1" spans="1:6">
      <c r="A572" s="13">
        <v>570</v>
      </c>
      <c r="B572" s="12" t="s">
        <v>1228</v>
      </c>
      <c r="C572" s="12" t="s">
        <v>1251</v>
      </c>
      <c r="D572" s="12" t="s">
        <v>1250</v>
      </c>
      <c r="E572" s="12">
        <v>0</v>
      </c>
      <c r="F572" s="12">
        <v>0</v>
      </c>
    </row>
    <row r="573" s="12" customFormat="1" spans="1:6">
      <c r="A573" s="13">
        <v>571</v>
      </c>
      <c r="B573" s="12" t="s">
        <v>1228</v>
      </c>
      <c r="C573" s="12" t="s">
        <v>1253</v>
      </c>
      <c r="D573" s="12" t="s">
        <v>1252</v>
      </c>
      <c r="E573" s="12">
        <v>0</v>
      </c>
      <c r="F573" s="12">
        <v>0</v>
      </c>
    </row>
    <row r="574" s="12" customFormat="1" spans="1:6">
      <c r="A574" s="13">
        <v>572</v>
      </c>
      <c r="B574" s="12" t="s">
        <v>1228</v>
      </c>
      <c r="C574" s="12" t="s">
        <v>1255</v>
      </c>
      <c r="D574" s="12" t="s">
        <v>1254</v>
      </c>
      <c r="E574" s="12">
        <v>0</v>
      </c>
      <c r="F574" s="12">
        <v>0</v>
      </c>
    </row>
    <row r="575" s="12" customFormat="1" spans="1:6">
      <c r="A575" s="13">
        <v>573</v>
      </c>
      <c r="B575" s="12" t="s">
        <v>1228</v>
      </c>
      <c r="C575" s="12" t="s">
        <v>1258</v>
      </c>
      <c r="D575" s="12" t="s">
        <v>1257</v>
      </c>
      <c r="E575" s="12">
        <v>0</v>
      </c>
      <c r="F575" s="12">
        <v>0</v>
      </c>
    </row>
    <row r="576" s="12" customFormat="1" spans="1:6">
      <c r="A576" s="13">
        <v>574</v>
      </c>
      <c r="B576" s="12" t="s">
        <v>1259</v>
      </c>
      <c r="C576" s="12" t="s">
        <v>1261</v>
      </c>
      <c r="D576" s="12" t="s">
        <v>1260</v>
      </c>
      <c r="E576" s="12">
        <v>0</v>
      </c>
      <c r="F576" s="12">
        <v>0</v>
      </c>
    </row>
    <row r="577" s="12" customFormat="1" spans="1:6">
      <c r="A577" s="13">
        <v>575</v>
      </c>
      <c r="B577" s="12" t="s">
        <v>1259</v>
      </c>
      <c r="C577" s="12" t="s">
        <v>1263</v>
      </c>
      <c r="D577" s="12" t="s">
        <v>1262</v>
      </c>
      <c r="E577" s="12">
        <v>0</v>
      </c>
      <c r="F577" s="12">
        <v>0</v>
      </c>
    </row>
    <row r="578" s="12" customFormat="1" spans="1:6">
      <c r="A578" s="13">
        <v>576</v>
      </c>
      <c r="B578" s="12" t="s">
        <v>1259</v>
      </c>
      <c r="C578" s="12" t="s">
        <v>1265</v>
      </c>
      <c r="D578" s="12" t="s">
        <v>1264</v>
      </c>
      <c r="E578" s="12">
        <v>0</v>
      </c>
      <c r="F578" s="12">
        <v>0</v>
      </c>
    </row>
    <row r="579" s="12" customFormat="1" spans="1:6">
      <c r="A579" s="13">
        <v>577</v>
      </c>
      <c r="B579" s="12" t="s">
        <v>1259</v>
      </c>
      <c r="C579" s="12" t="s">
        <v>1267</v>
      </c>
      <c r="D579" s="12" t="s">
        <v>1266</v>
      </c>
      <c r="E579" s="12">
        <v>0</v>
      </c>
      <c r="F579" s="12">
        <v>0</v>
      </c>
    </row>
    <row r="580" s="12" customFormat="1" spans="1:6">
      <c r="A580" s="13">
        <v>578</v>
      </c>
      <c r="B580" s="12" t="s">
        <v>1259</v>
      </c>
      <c r="C580" s="12" t="s">
        <v>1268</v>
      </c>
      <c r="D580" s="12" t="s">
        <v>468</v>
      </c>
      <c r="E580" s="12">
        <v>0</v>
      </c>
      <c r="F580" s="12">
        <v>0</v>
      </c>
    </row>
    <row r="581" s="12" customFormat="1" spans="1:6">
      <c r="A581" s="13">
        <v>579</v>
      </c>
      <c r="B581" s="12" t="s">
        <v>1259</v>
      </c>
      <c r="C581" s="12" t="s">
        <v>1270</v>
      </c>
      <c r="D581" s="12" t="s">
        <v>1269</v>
      </c>
      <c r="E581" s="12">
        <v>0</v>
      </c>
      <c r="F581" s="12">
        <v>0</v>
      </c>
    </row>
    <row r="582" s="12" customFormat="1" spans="1:6">
      <c r="A582" s="13">
        <v>580</v>
      </c>
      <c r="B582" s="12" t="s">
        <v>1259</v>
      </c>
      <c r="C582" s="12" t="s">
        <v>1272</v>
      </c>
      <c r="D582" s="12" t="s">
        <v>1271</v>
      </c>
      <c r="E582" s="12">
        <v>0</v>
      </c>
      <c r="F582" s="12">
        <v>0</v>
      </c>
    </row>
    <row r="583" s="12" customFormat="1" spans="1:6">
      <c r="A583" s="13">
        <v>581</v>
      </c>
      <c r="B583" s="12" t="s">
        <v>1259</v>
      </c>
      <c r="C583" s="12" t="s">
        <v>1274</v>
      </c>
      <c r="D583" s="12" t="s">
        <v>1273</v>
      </c>
      <c r="E583" s="12">
        <v>0</v>
      </c>
      <c r="F583" s="12">
        <v>0</v>
      </c>
    </row>
    <row r="584" s="12" customFormat="1" spans="1:6">
      <c r="A584" s="13">
        <v>582</v>
      </c>
      <c r="B584" s="12" t="s">
        <v>1259</v>
      </c>
      <c r="C584" s="12" t="s">
        <v>1276</v>
      </c>
      <c r="D584" s="12" t="s">
        <v>1275</v>
      </c>
      <c r="E584" s="12">
        <v>0</v>
      </c>
      <c r="F584" s="12">
        <v>0</v>
      </c>
    </row>
    <row r="585" s="12" customFormat="1" spans="1:6">
      <c r="A585" s="13">
        <v>583</v>
      </c>
      <c r="B585" s="12" t="s">
        <v>1259</v>
      </c>
      <c r="C585" s="12" t="s">
        <v>1278</v>
      </c>
      <c r="D585" s="12" t="s">
        <v>1277</v>
      </c>
      <c r="E585" s="12">
        <v>0</v>
      </c>
      <c r="F585" s="12">
        <v>0</v>
      </c>
    </row>
    <row r="586" s="12" customFormat="1" spans="1:6">
      <c r="A586" s="13">
        <v>584</v>
      </c>
      <c r="B586" s="12" t="s">
        <v>1259</v>
      </c>
      <c r="C586" s="12" t="s">
        <v>1280</v>
      </c>
      <c r="D586" s="12" t="s">
        <v>1279</v>
      </c>
      <c r="E586" s="12">
        <v>0</v>
      </c>
      <c r="F586" s="12">
        <v>0</v>
      </c>
    </row>
    <row r="587" s="12" customFormat="1" spans="1:6">
      <c r="A587" s="13">
        <v>585</v>
      </c>
      <c r="B587" s="12" t="s">
        <v>1259</v>
      </c>
      <c r="C587" s="12" t="s">
        <v>1282</v>
      </c>
      <c r="D587" s="12" t="s">
        <v>1281</v>
      </c>
      <c r="E587" s="12">
        <v>0</v>
      </c>
      <c r="F587" s="12">
        <v>0</v>
      </c>
    </row>
    <row r="588" s="12" customFormat="1" spans="1:6">
      <c r="A588" s="13">
        <v>586</v>
      </c>
      <c r="B588" s="12" t="s">
        <v>1259</v>
      </c>
      <c r="C588" s="12" t="s">
        <v>1284</v>
      </c>
      <c r="D588" s="12" t="s">
        <v>1283</v>
      </c>
      <c r="E588" s="12">
        <v>0</v>
      </c>
      <c r="F588" s="12">
        <v>0</v>
      </c>
    </row>
    <row r="589" s="12" customFormat="1" spans="1:6">
      <c r="A589" s="13">
        <v>587</v>
      </c>
      <c r="B589" s="12" t="s">
        <v>1259</v>
      </c>
      <c r="C589" s="12" t="s">
        <v>1286</v>
      </c>
      <c r="D589" s="12" t="s">
        <v>1285</v>
      </c>
      <c r="E589" s="12">
        <v>0</v>
      </c>
      <c r="F589" s="12">
        <v>0</v>
      </c>
    </row>
    <row r="590" s="12" customFormat="1" spans="1:6">
      <c r="A590" s="13">
        <v>588</v>
      </c>
      <c r="B590" s="12" t="s">
        <v>1259</v>
      </c>
      <c r="C590" s="12" t="s">
        <v>1288</v>
      </c>
      <c r="D590" s="12" t="s">
        <v>1287</v>
      </c>
      <c r="E590" s="12">
        <v>0</v>
      </c>
      <c r="F590" s="12">
        <v>0</v>
      </c>
    </row>
    <row r="591" s="12" customFormat="1" spans="1:6">
      <c r="A591" s="13">
        <v>589</v>
      </c>
      <c r="B591" s="12" t="s">
        <v>1259</v>
      </c>
      <c r="C591" s="12" t="s">
        <v>1290</v>
      </c>
      <c r="D591" s="12" t="s">
        <v>1289</v>
      </c>
      <c r="E591" s="12">
        <v>0</v>
      </c>
      <c r="F591" s="12">
        <v>0</v>
      </c>
    </row>
    <row r="592" s="12" customFormat="1" spans="1:6">
      <c r="A592" s="13">
        <v>590</v>
      </c>
      <c r="B592" s="12" t="s">
        <v>1259</v>
      </c>
      <c r="C592" s="12" t="s">
        <v>1292</v>
      </c>
      <c r="D592" s="12" t="s">
        <v>1291</v>
      </c>
      <c r="E592" s="12">
        <v>0</v>
      </c>
      <c r="F592" s="12">
        <v>0</v>
      </c>
    </row>
    <row r="593" s="12" customFormat="1" spans="1:6">
      <c r="A593" s="13">
        <v>591</v>
      </c>
      <c r="B593" s="12" t="s">
        <v>1259</v>
      </c>
      <c r="C593" s="12" t="s">
        <v>1294</v>
      </c>
      <c r="D593" s="12" t="s">
        <v>1293</v>
      </c>
      <c r="E593" s="12">
        <v>0</v>
      </c>
      <c r="F593" s="12">
        <v>0</v>
      </c>
    </row>
    <row r="594" s="12" customFormat="1" spans="1:6">
      <c r="A594" s="13">
        <v>592</v>
      </c>
      <c r="B594" s="12" t="s">
        <v>1259</v>
      </c>
      <c r="C594" s="12" t="s">
        <v>1296</v>
      </c>
      <c r="D594" s="12" t="s">
        <v>1295</v>
      </c>
      <c r="E594" s="12">
        <v>0</v>
      </c>
      <c r="F594" s="12">
        <v>0</v>
      </c>
    </row>
    <row r="595" s="12" customFormat="1" spans="1:6">
      <c r="A595" s="13">
        <v>593</v>
      </c>
      <c r="B595" s="12" t="s">
        <v>1259</v>
      </c>
      <c r="C595" s="12" t="s">
        <v>1298</v>
      </c>
      <c r="D595" s="12" t="s">
        <v>1297</v>
      </c>
      <c r="E595" s="12">
        <v>0</v>
      </c>
      <c r="F595" s="12">
        <v>0</v>
      </c>
    </row>
    <row r="596" s="12" customFormat="1" spans="1:6">
      <c r="A596" s="13">
        <v>594</v>
      </c>
      <c r="B596" s="12" t="s">
        <v>1259</v>
      </c>
      <c r="C596" s="12" t="s">
        <v>1300</v>
      </c>
      <c r="D596" s="12" t="s">
        <v>1299</v>
      </c>
      <c r="E596" s="12">
        <v>0</v>
      </c>
      <c r="F596" s="12">
        <v>0</v>
      </c>
    </row>
    <row r="597" s="12" customFormat="1" spans="1:6">
      <c r="A597" s="13">
        <v>595</v>
      </c>
      <c r="B597" s="12" t="s">
        <v>1259</v>
      </c>
      <c r="C597" s="12" t="s">
        <v>1302</v>
      </c>
      <c r="D597" s="12" t="s">
        <v>1301</v>
      </c>
      <c r="E597" s="12">
        <v>0</v>
      </c>
      <c r="F597" s="12">
        <v>0</v>
      </c>
    </row>
    <row r="598" s="12" customFormat="1" spans="1:6">
      <c r="A598" s="13">
        <v>596</v>
      </c>
      <c r="B598" s="12" t="s">
        <v>1259</v>
      </c>
      <c r="C598" s="12" t="s">
        <v>1304</v>
      </c>
      <c r="D598" s="12" t="s">
        <v>1303</v>
      </c>
      <c r="E598" s="12">
        <v>0</v>
      </c>
      <c r="F598" s="12">
        <v>0</v>
      </c>
    </row>
    <row r="599" s="12" customFormat="1" spans="1:6">
      <c r="A599" s="13">
        <v>597</v>
      </c>
      <c r="B599" s="12" t="s">
        <v>1259</v>
      </c>
      <c r="C599" s="12" t="s">
        <v>1306</v>
      </c>
      <c r="D599" s="12" t="s">
        <v>1305</v>
      </c>
      <c r="E599" s="12">
        <v>0</v>
      </c>
      <c r="F599" s="12">
        <v>0</v>
      </c>
    </row>
    <row r="600" s="12" customFormat="1" spans="1:6">
      <c r="A600" s="13">
        <v>598</v>
      </c>
      <c r="B600" s="12" t="s">
        <v>1259</v>
      </c>
      <c r="C600" s="12" t="s">
        <v>1308</v>
      </c>
      <c r="D600" s="12" t="s">
        <v>1307</v>
      </c>
      <c r="E600" s="12">
        <v>0</v>
      </c>
      <c r="F600" s="12">
        <v>0</v>
      </c>
    </row>
    <row r="601" s="12" customFormat="1" spans="1:6">
      <c r="A601" s="13">
        <v>599</v>
      </c>
      <c r="B601" s="12" t="s">
        <v>1259</v>
      </c>
      <c r="C601" s="12" t="s">
        <v>1310</v>
      </c>
      <c r="D601" s="12" t="s">
        <v>1309</v>
      </c>
      <c r="E601" s="12">
        <v>0</v>
      </c>
      <c r="F601" s="12">
        <v>0</v>
      </c>
    </row>
    <row r="602" s="12" customFormat="1" spans="1:6">
      <c r="A602" s="13">
        <v>600</v>
      </c>
      <c r="B602" s="12" t="s">
        <v>1311</v>
      </c>
      <c r="C602" s="12" t="s">
        <v>1313</v>
      </c>
      <c r="D602" s="12" t="s">
        <v>1312</v>
      </c>
      <c r="E602" s="12">
        <v>0</v>
      </c>
      <c r="F602" s="12">
        <v>0</v>
      </c>
    </row>
    <row r="603" s="12" customFormat="1" spans="1:6">
      <c r="A603" s="13">
        <v>601</v>
      </c>
      <c r="B603" s="12" t="s">
        <v>1311</v>
      </c>
      <c r="C603" s="12" t="s">
        <v>1315</v>
      </c>
      <c r="D603" s="12" t="s">
        <v>1314</v>
      </c>
      <c r="E603" s="12">
        <v>5</v>
      </c>
      <c r="F603" s="12">
        <v>5</v>
      </c>
    </row>
    <row r="604" s="12" customFormat="1" spans="1:6">
      <c r="A604" s="13">
        <v>602</v>
      </c>
      <c r="B604" s="12" t="s">
        <v>1311</v>
      </c>
      <c r="C604" s="12" t="s">
        <v>1318</v>
      </c>
      <c r="D604" s="12" t="s">
        <v>1317</v>
      </c>
      <c r="E604" s="12">
        <v>0</v>
      </c>
      <c r="F604" s="12">
        <v>0</v>
      </c>
    </row>
    <row r="605" s="12" customFormat="1" spans="1:6">
      <c r="A605" s="13">
        <v>603</v>
      </c>
      <c r="B605" s="12" t="s">
        <v>1311</v>
      </c>
      <c r="C605" s="12" t="s">
        <v>1320</v>
      </c>
      <c r="D605" s="12" t="s">
        <v>183</v>
      </c>
      <c r="E605" s="12">
        <v>0</v>
      </c>
      <c r="F605" s="12">
        <v>0</v>
      </c>
    </row>
    <row r="606" s="12" customFormat="1" spans="1:6">
      <c r="A606" s="13">
        <v>604</v>
      </c>
      <c r="B606" s="12" t="s">
        <v>1311</v>
      </c>
      <c r="C606" s="12" t="s">
        <v>1323</v>
      </c>
      <c r="D606" s="12" t="s">
        <v>1322</v>
      </c>
      <c r="E606" s="12">
        <v>0</v>
      </c>
      <c r="F606" s="12">
        <v>0</v>
      </c>
    </row>
    <row r="607" s="12" customFormat="1" spans="1:6">
      <c r="A607" s="13">
        <v>605</v>
      </c>
      <c r="B607" s="12" t="s">
        <v>1311</v>
      </c>
      <c r="C607" s="12" t="s">
        <v>1325</v>
      </c>
      <c r="D607" s="12" t="s">
        <v>1324</v>
      </c>
      <c r="E607" s="12">
        <v>0</v>
      </c>
      <c r="F607" s="12">
        <v>0</v>
      </c>
    </row>
    <row r="608" s="12" customFormat="1" spans="1:6">
      <c r="A608" s="13">
        <v>606</v>
      </c>
      <c r="B608" s="12" t="s">
        <v>1311</v>
      </c>
      <c r="C608" s="12" t="s">
        <v>1327</v>
      </c>
      <c r="D608" s="12" t="s">
        <v>1326</v>
      </c>
      <c r="E608" s="12">
        <v>0</v>
      </c>
      <c r="F608" s="12">
        <v>0</v>
      </c>
    </row>
    <row r="609" s="12" customFormat="1" spans="1:6">
      <c r="A609" s="13">
        <v>607</v>
      </c>
      <c r="B609" s="12" t="s">
        <v>1311</v>
      </c>
      <c r="C609" s="12" t="s">
        <v>1330</v>
      </c>
      <c r="D609" s="12" t="s">
        <v>1329</v>
      </c>
      <c r="E609" s="12">
        <v>0</v>
      </c>
      <c r="F609" s="12">
        <v>0</v>
      </c>
    </row>
    <row r="610" s="12" customFormat="1" spans="1:6">
      <c r="A610" s="13">
        <v>608</v>
      </c>
      <c r="B610" s="12" t="s">
        <v>1311</v>
      </c>
      <c r="C610" s="12" t="s">
        <v>1332</v>
      </c>
      <c r="D610" s="12" t="s">
        <v>1331</v>
      </c>
      <c r="E610" s="12">
        <v>0</v>
      </c>
      <c r="F610" s="12">
        <v>0</v>
      </c>
    </row>
    <row r="611" s="12" customFormat="1" spans="1:6">
      <c r="A611" s="13">
        <v>609</v>
      </c>
      <c r="B611" s="12" t="s">
        <v>1311</v>
      </c>
      <c r="C611" s="12" t="s">
        <v>1334</v>
      </c>
      <c r="D611" s="12" t="s">
        <v>1333</v>
      </c>
      <c r="E611" s="12">
        <v>0</v>
      </c>
      <c r="F611" s="12">
        <v>0</v>
      </c>
    </row>
    <row r="612" s="12" customFormat="1" spans="1:6">
      <c r="A612" s="13">
        <v>610</v>
      </c>
      <c r="B612" s="12" t="s">
        <v>1311</v>
      </c>
      <c r="C612" s="12" t="s">
        <v>1336</v>
      </c>
      <c r="D612" s="12" t="s">
        <v>1335</v>
      </c>
      <c r="E612" s="12">
        <v>0</v>
      </c>
      <c r="F612" s="12">
        <v>0</v>
      </c>
    </row>
    <row r="613" s="12" customFormat="1" spans="1:6">
      <c r="A613" s="13">
        <v>611</v>
      </c>
      <c r="B613" s="12" t="s">
        <v>1311</v>
      </c>
      <c r="C613" s="12" t="s">
        <v>1338</v>
      </c>
      <c r="D613" s="12" t="s">
        <v>1337</v>
      </c>
      <c r="E613" s="12">
        <v>0</v>
      </c>
      <c r="F613" s="12">
        <v>0</v>
      </c>
    </row>
    <row r="614" s="12" customFormat="1" spans="1:6">
      <c r="A614" s="13">
        <v>612</v>
      </c>
      <c r="B614" s="12" t="s">
        <v>1339</v>
      </c>
      <c r="C614" s="12" t="s">
        <v>1341</v>
      </c>
      <c r="D614" s="12" t="s">
        <v>1340</v>
      </c>
      <c r="E614" s="12">
        <v>0</v>
      </c>
      <c r="F614" s="12">
        <v>0</v>
      </c>
    </row>
    <row r="615" s="12" customFormat="1" spans="1:6">
      <c r="A615" s="13">
        <v>613</v>
      </c>
      <c r="B615" s="12" t="s">
        <v>1339</v>
      </c>
      <c r="C615" s="12" t="s">
        <v>1344</v>
      </c>
      <c r="D615" s="12" t="s">
        <v>1343</v>
      </c>
      <c r="E615" s="12">
        <v>217</v>
      </c>
      <c r="F615" s="12">
        <v>218</v>
      </c>
    </row>
    <row r="616" s="12" customFormat="1" spans="1:6">
      <c r="A616" s="13">
        <v>614</v>
      </c>
      <c r="B616" s="12" t="s">
        <v>1339</v>
      </c>
      <c r="C616" s="12" t="s">
        <v>1346</v>
      </c>
      <c r="D616" s="12" t="s">
        <v>1345</v>
      </c>
      <c r="E616" s="12">
        <v>1150</v>
      </c>
      <c r="F616" s="12">
        <v>1156</v>
      </c>
    </row>
    <row r="617" s="12" customFormat="1" spans="1:6">
      <c r="A617" s="13">
        <v>615</v>
      </c>
      <c r="B617" s="12" t="s">
        <v>1339</v>
      </c>
      <c r="C617" s="12" t="s">
        <v>1348</v>
      </c>
      <c r="D617" s="12" t="s">
        <v>1347</v>
      </c>
      <c r="E617" s="12">
        <v>2341</v>
      </c>
      <c r="F617" s="12">
        <v>2346</v>
      </c>
    </row>
    <row r="618" s="12" customFormat="1" spans="1:6">
      <c r="A618" s="13">
        <v>616</v>
      </c>
      <c r="B618" s="12" t="s">
        <v>1339</v>
      </c>
      <c r="C618" s="12" t="s">
        <v>1350</v>
      </c>
      <c r="D618" s="12" t="s">
        <v>1349</v>
      </c>
      <c r="E618" s="12">
        <v>419</v>
      </c>
      <c r="F618" s="12">
        <v>420</v>
      </c>
    </row>
    <row r="619" s="12" customFormat="1" spans="1:6">
      <c r="A619" s="13">
        <v>617</v>
      </c>
      <c r="B619" s="12" t="s">
        <v>1339</v>
      </c>
      <c r="C619" s="12" t="s">
        <v>1352</v>
      </c>
      <c r="D619" s="12" t="s">
        <v>1351</v>
      </c>
      <c r="E619" s="12">
        <v>1245</v>
      </c>
      <c r="F619" s="12">
        <v>1246</v>
      </c>
    </row>
    <row r="620" s="12" customFormat="1" spans="1:6">
      <c r="A620" s="13">
        <v>618</v>
      </c>
      <c r="B620" s="12" t="s">
        <v>1339</v>
      </c>
      <c r="C620" s="12" t="s">
        <v>1354</v>
      </c>
      <c r="D620" s="12" t="s">
        <v>1353</v>
      </c>
      <c r="E620" s="12">
        <v>852</v>
      </c>
      <c r="F620" s="12">
        <v>853</v>
      </c>
    </row>
    <row r="621" s="12" customFormat="1" spans="1:6">
      <c r="A621" s="13">
        <v>619</v>
      </c>
      <c r="B621" s="12" t="s">
        <v>1339</v>
      </c>
      <c r="C621" s="12" t="s">
        <v>1356</v>
      </c>
      <c r="D621" s="12" t="s">
        <v>1355</v>
      </c>
      <c r="E621" s="12">
        <v>240</v>
      </c>
      <c r="F621" s="12">
        <v>240</v>
      </c>
    </row>
    <row r="622" s="12" customFormat="1" spans="1:6">
      <c r="A622" s="13">
        <v>620</v>
      </c>
      <c r="B622" s="12" t="s">
        <v>1339</v>
      </c>
      <c r="C622" s="12" t="s">
        <v>1358</v>
      </c>
      <c r="D622" s="12" t="s">
        <v>1357</v>
      </c>
      <c r="E622" s="12">
        <v>0</v>
      </c>
      <c r="F622" s="12">
        <v>0</v>
      </c>
    </row>
    <row r="623" s="12" customFormat="1" spans="1:6">
      <c r="A623" s="13">
        <v>621</v>
      </c>
      <c r="B623" s="12" t="s">
        <v>1339</v>
      </c>
      <c r="C623" s="12" t="s">
        <v>1360</v>
      </c>
      <c r="D623" s="12" t="s">
        <v>1359</v>
      </c>
      <c r="E623" s="12">
        <v>0</v>
      </c>
      <c r="F623" s="12">
        <v>0</v>
      </c>
    </row>
    <row r="624" s="12" customFormat="1" spans="1:6">
      <c r="A624" s="13">
        <v>622</v>
      </c>
      <c r="B624" s="12" t="s">
        <v>1361</v>
      </c>
      <c r="C624" s="12" t="s">
        <v>1363</v>
      </c>
      <c r="D624" s="12" t="s">
        <v>1362</v>
      </c>
      <c r="E624" s="12">
        <v>0</v>
      </c>
      <c r="F624" s="12">
        <v>0</v>
      </c>
    </row>
    <row r="625" s="12" customFormat="1" spans="1:6">
      <c r="A625" s="13">
        <v>623</v>
      </c>
      <c r="B625" s="12" t="s">
        <v>1361</v>
      </c>
      <c r="C625" s="12" t="s">
        <v>1366</v>
      </c>
      <c r="D625" s="12" t="s">
        <v>1365</v>
      </c>
      <c r="E625" s="12">
        <v>0</v>
      </c>
      <c r="F625" s="12">
        <v>0</v>
      </c>
    </row>
    <row r="626" s="12" customFormat="1" spans="1:6">
      <c r="A626" s="13">
        <v>624</v>
      </c>
      <c r="B626" s="12" t="s">
        <v>1361</v>
      </c>
      <c r="C626" s="12" t="s">
        <v>1368</v>
      </c>
      <c r="D626" s="12" t="s">
        <v>1367</v>
      </c>
      <c r="E626" s="12">
        <v>0</v>
      </c>
      <c r="F626" s="12">
        <v>0</v>
      </c>
    </row>
    <row r="627" s="12" customFormat="1" spans="1:6">
      <c r="A627" s="13">
        <v>625</v>
      </c>
      <c r="B627" s="12" t="s">
        <v>1361</v>
      </c>
      <c r="C627" s="12" t="s">
        <v>1370</v>
      </c>
      <c r="D627" s="12" t="s">
        <v>1369</v>
      </c>
      <c r="E627" s="12">
        <v>623</v>
      </c>
      <c r="F627" s="12">
        <v>635</v>
      </c>
    </row>
    <row r="628" s="12" customFormat="1" spans="1:6">
      <c r="A628" s="13">
        <v>626</v>
      </c>
      <c r="B628" s="12" t="s">
        <v>1361</v>
      </c>
      <c r="C628" s="12" t="s">
        <v>1373</v>
      </c>
      <c r="D628" s="12" t="s">
        <v>1372</v>
      </c>
      <c r="E628" s="12">
        <v>0</v>
      </c>
      <c r="F628" s="12">
        <v>0</v>
      </c>
    </row>
    <row r="629" s="12" customFormat="1" spans="1:6">
      <c r="A629" s="13">
        <v>627</v>
      </c>
      <c r="B629" s="12" t="s">
        <v>1361</v>
      </c>
      <c r="C629" s="12" t="s">
        <v>1375</v>
      </c>
      <c r="D629" s="12" t="s">
        <v>1374</v>
      </c>
      <c r="E629" s="12">
        <v>0</v>
      </c>
      <c r="F629" s="12">
        <v>0</v>
      </c>
    </row>
    <row r="630" s="12" customFormat="1" spans="1:6">
      <c r="A630" s="13">
        <v>628</v>
      </c>
      <c r="B630" s="12" t="s">
        <v>1361</v>
      </c>
      <c r="C630" s="12" t="s">
        <v>1377</v>
      </c>
      <c r="D630" s="12" t="s">
        <v>1376</v>
      </c>
      <c r="E630" s="12">
        <v>5129</v>
      </c>
      <c r="F630" s="12">
        <v>5129</v>
      </c>
    </row>
    <row r="631" s="12" customFormat="1" spans="1:6">
      <c r="A631" s="13">
        <v>629</v>
      </c>
      <c r="B631" s="12" t="s">
        <v>1361</v>
      </c>
      <c r="C631" s="12" t="s">
        <v>1380</v>
      </c>
      <c r="D631" s="12" t="s">
        <v>1379</v>
      </c>
      <c r="E631" s="12">
        <v>1459</v>
      </c>
      <c r="F631" s="12">
        <v>1475</v>
      </c>
    </row>
    <row r="632" s="12" customFormat="1" spans="1:6">
      <c r="A632" s="13">
        <v>630</v>
      </c>
      <c r="B632" s="12" t="s">
        <v>1361</v>
      </c>
      <c r="C632" s="12" t="s">
        <v>1382</v>
      </c>
      <c r="D632" s="12" t="s">
        <v>1381</v>
      </c>
      <c r="E632" s="12">
        <v>2398</v>
      </c>
      <c r="F632" s="12">
        <v>2398</v>
      </c>
    </row>
    <row r="633" s="12" customFormat="1" spans="1:6">
      <c r="A633" s="13">
        <v>631</v>
      </c>
      <c r="B633" s="12" t="s">
        <v>1361</v>
      </c>
      <c r="C633" s="12" t="s">
        <v>1384</v>
      </c>
      <c r="D633" s="12" t="s">
        <v>1383</v>
      </c>
      <c r="E633" s="12">
        <v>0</v>
      </c>
      <c r="F633" s="12">
        <v>0</v>
      </c>
    </row>
    <row r="634" s="12" customFormat="1" spans="1:6">
      <c r="A634" s="13">
        <v>632</v>
      </c>
      <c r="B634" s="12" t="s">
        <v>1361</v>
      </c>
      <c r="C634" s="12" t="s">
        <v>1386</v>
      </c>
      <c r="D634" s="12" t="s">
        <v>1385</v>
      </c>
      <c r="E634" s="12">
        <v>0</v>
      </c>
      <c r="F634" s="12">
        <v>0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200"/>
  <sheetViews>
    <sheetView zoomScale="130" zoomScaleNormal="130" workbookViewId="0">
      <selection activeCell="G6" sqref="G6"/>
    </sheetView>
  </sheetViews>
  <sheetFormatPr defaultColWidth="8.72727272727273" defaultRowHeight="14"/>
  <cols>
    <col min="1" max="1" width="11.5454545454545" style="1" customWidth="1"/>
    <col min="2" max="2" width="14" style="1" customWidth="1"/>
    <col min="3" max="3" width="9.18181818181818" style="1" customWidth="1"/>
    <col min="4" max="4" width="8.09090909090909" style="1" customWidth="1"/>
    <col min="5" max="5" width="7" style="1" customWidth="1"/>
    <col min="6" max="7" width="10.3636363636364" style="1" customWidth="1"/>
    <col min="8" max="8" width="19.0181818181818" style="1" customWidth="1"/>
    <col min="9" max="9" width="15.2727272727273" style="1" customWidth="1"/>
    <col min="10" max="10" width="19.6363636363636" style="1" customWidth="1"/>
    <col min="11" max="11" width="16.1818181818182" style="1" customWidth="1"/>
    <col min="12" max="12" width="11.5454545454545" style="1" customWidth="1"/>
    <col min="13" max="16384" width="8.72727272727273" style="1"/>
  </cols>
  <sheetData>
    <row r="1" s="1" customFormat="1" ht="14.75" spans="1:18">
      <c r="A1" s="2" t="s">
        <v>0</v>
      </c>
      <c r="B1" s="3" t="s">
        <v>1</v>
      </c>
      <c r="C1" s="3" t="s">
        <v>2</v>
      </c>
      <c r="D1" s="3" t="s">
        <v>1394</v>
      </c>
      <c r="E1" s="3" t="s">
        <v>4</v>
      </c>
      <c r="F1" s="3" t="s">
        <v>1390</v>
      </c>
      <c r="G1" s="3" t="s">
        <v>1391</v>
      </c>
      <c r="H1" s="4" t="s">
        <v>1395</v>
      </c>
      <c r="I1" s="10" t="s">
        <v>1396</v>
      </c>
      <c r="J1" s="4" t="s">
        <v>1397</v>
      </c>
      <c r="K1" s="10" t="s">
        <v>1398</v>
      </c>
      <c r="L1" s="11" t="s">
        <v>1399</v>
      </c>
      <c r="M1" s="5"/>
      <c r="N1" s="9"/>
      <c r="O1" s="9"/>
      <c r="P1" s="9"/>
      <c r="Q1" s="9"/>
      <c r="R1" s="9"/>
    </row>
    <row r="2" s="1" customFormat="1" spans="1:18">
      <c r="A2" s="5" t="s">
        <v>5</v>
      </c>
      <c r="B2" s="5" t="s">
        <v>5</v>
      </c>
      <c r="C2" s="6">
        <v>460200</v>
      </c>
      <c r="D2" s="5" t="s">
        <v>8</v>
      </c>
      <c r="E2" s="5">
        <v>2055</v>
      </c>
      <c r="F2" s="7">
        <v>1417</v>
      </c>
      <c r="G2" s="7">
        <v>1992</v>
      </c>
      <c r="H2" s="5"/>
      <c r="I2" s="5">
        <v>1</v>
      </c>
      <c r="J2" s="5"/>
      <c r="K2" s="5">
        <v>1</v>
      </c>
      <c r="L2" s="5">
        <v>1</v>
      </c>
      <c r="M2" s="5"/>
      <c r="N2" s="9"/>
      <c r="O2" s="9"/>
      <c r="P2" s="9"/>
      <c r="Q2" s="9"/>
      <c r="R2" s="9"/>
    </row>
    <row r="3" s="1" customFormat="1" spans="1:18">
      <c r="A3" s="5" t="s">
        <v>18</v>
      </c>
      <c r="B3" s="5" t="s">
        <v>18</v>
      </c>
      <c r="C3" s="6">
        <v>310100</v>
      </c>
      <c r="D3" s="5" t="s">
        <v>8</v>
      </c>
      <c r="E3" s="5">
        <v>39470</v>
      </c>
      <c r="F3" s="7">
        <v>0</v>
      </c>
      <c r="G3" s="7">
        <v>0</v>
      </c>
      <c r="H3" s="5">
        <v>39470</v>
      </c>
      <c r="I3" s="5">
        <v>2</v>
      </c>
      <c r="J3" s="5"/>
      <c r="K3" s="5">
        <v>1</v>
      </c>
      <c r="L3" s="5">
        <v>1</v>
      </c>
      <c r="M3" s="5"/>
      <c r="N3" s="9"/>
      <c r="O3" s="9"/>
      <c r="P3" s="9"/>
      <c r="Q3" s="9"/>
      <c r="R3" s="9"/>
    </row>
    <row r="4" s="1" customFormat="1" spans="1:18">
      <c r="A4" s="5" t="s">
        <v>53</v>
      </c>
      <c r="B4" s="5" t="s">
        <v>53</v>
      </c>
      <c r="C4" s="6">
        <v>441900</v>
      </c>
      <c r="D4" s="5" t="s">
        <v>8</v>
      </c>
      <c r="E4" s="5">
        <v>15079</v>
      </c>
      <c r="F4" s="7">
        <v>32217</v>
      </c>
      <c r="G4" s="7">
        <v>32405</v>
      </c>
      <c r="H4" s="5">
        <v>15079</v>
      </c>
      <c r="I4" s="5">
        <v>2</v>
      </c>
      <c r="J4" s="5"/>
      <c r="K4" s="5">
        <v>1</v>
      </c>
      <c r="L4" s="5">
        <v>1</v>
      </c>
      <c r="M4" s="5"/>
      <c r="N4" s="9"/>
      <c r="O4" s="9"/>
      <c r="P4" s="9"/>
      <c r="Q4" s="9"/>
      <c r="R4" s="9"/>
    </row>
    <row r="5" s="1" customFormat="1" spans="1:18">
      <c r="A5" s="5" t="s">
        <v>56</v>
      </c>
      <c r="B5" s="5" t="s">
        <v>56</v>
      </c>
      <c r="C5" s="6">
        <v>442000</v>
      </c>
      <c r="D5" s="5" t="s">
        <v>8</v>
      </c>
      <c r="E5" s="5">
        <v>14840</v>
      </c>
      <c r="F5" s="7">
        <v>897</v>
      </c>
      <c r="G5" s="7">
        <v>2810</v>
      </c>
      <c r="H5" s="5">
        <v>14840</v>
      </c>
      <c r="I5" s="5">
        <v>2</v>
      </c>
      <c r="J5" s="5"/>
      <c r="K5" s="5">
        <v>1</v>
      </c>
      <c r="L5" s="5">
        <v>1</v>
      </c>
      <c r="M5" s="5"/>
      <c r="N5" s="9"/>
      <c r="O5" s="9"/>
      <c r="P5" s="9"/>
      <c r="Q5" s="9"/>
      <c r="R5" s="9"/>
    </row>
    <row r="6" s="1" customFormat="1" spans="1:18">
      <c r="A6" s="5" t="s">
        <v>58</v>
      </c>
      <c r="B6" s="5" t="s">
        <v>58</v>
      </c>
      <c r="C6" s="6">
        <v>331100</v>
      </c>
      <c r="D6" s="5" t="s">
        <v>8</v>
      </c>
      <c r="E6" s="5">
        <v>6178</v>
      </c>
      <c r="F6" s="7">
        <v>173</v>
      </c>
      <c r="G6" s="7">
        <v>2487</v>
      </c>
      <c r="H6" s="5">
        <v>6178</v>
      </c>
      <c r="I6" s="5">
        <v>2</v>
      </c>
      <c r="J6" s="5"/>
      <c r="K6" s="5">
        <v>1</v>
      </c>
      <c r="L6" s="5">
        <v>1</v>
      </c>
      <c r="M6" s="5"/>
      <c r="N6" s="9"/>
      <c r="O6" s="9"/>
      <c r="P6" s="9"/>
      <c r="Q6" s="9"/>
      <c r="R6" s="9"/>
    </row>
    <row r="7" s="1" customFormat="1" spans="1:18">
      <c r="A7" s="5" t="s">
        <v>80</v>
      </c>
      <c r="B7" s="5" t="s">
        <v>80</v>
      </c>
      <c r="C7" s="6">
        <v>360400</v>
      </c>
      <c r="D7" s="5" t="s">
        <v>8</v>
      </c>
      <c r="E7" s="5">
        <v>5075</v>
      </c>
      <c r="F7" s="7">
        <v>924</v>
      </c>
      <c r="G7" s="7">
        <v>1104</v>
      </c>
      <c r="H7" s="5">
        <v>5116</v>
      </c>
      <c r="I7" s="5">
        <v>2</v>
      </c>
      <c r="J7" s="5"/>
      <c r="K7" s="5">
        <v>1</v>
      </c>
      <c r="L7" s="5">
        <v>1</v>
      </c>
      <c r="M7" s="5"/>
      <c r="N7" s="9"/>
      <c r="O7" s="9"/>
      <c r="P7" s="9"/>
      <c r="Q7" s="9"/>
      <c r="R7" s="9"/>
    </row>
    <row r="8" s="1" customFormat="1" spans="1:18">
      <c r="A8" s="5" t="s">
        <v>111</v>
      </c>
      <c r="B8" s="5" t="s">
        <v>111</v>
      </c>
      <c r="C8" s="6">
        <v>440600</v>
      </c>
      <c r="D8" s="5" t="s">
        <v>8</v>
      </c>
      <c r="E8" s="5">
        <v>51330</v>
      </c>
      <c r="F8" s="7">
        <v>7217</v>
      </c>
      <c r="G8" s="7">
        <v>18860</v>
      </c>
      <c r="H8" s="5">
        <v>51330</v>
      </c>
      <c r="I8" s="5">
        <v>2</v>
      </c>
      <c r="J8" s="5"/>
      <c r="K8" s="5">
        <v>1</v>
      </c>
      <c r="L8" s="5">
        <v>1</v>
      </c>
      <c r="M8" s="5"/>
      <c r="N8" s="9"/>
      <c r="O8" s="9"/>
      <c r="P8" s="9"/>
      <c r="Q8" s="9"/>
      <c r="R8" s="9"/>
    </row>
    <row r="9" s="1" customFormat="1" spans="1:18">
      <c r="A9" s="5" t="s">
        <v>125</v>
      </c>
      <c r="B9" s="5" t="s">
        <v>125</v>
      </c>
      <c r="C9" s="6">
        <v>130600</v>
      </c>
      <c r="D9" s="5" t="s">
        <v>8</v>
      </c>
      <c r="E9" s="5">
        <v>0</v>
      </c>
      <c r="F9" s="7">
        <v>0</v>
      </c>
      <c r="G9" s="7">
        <v>0</v>
      </c>
      <c r="H9" s="5"/>
      <c r="I9" s="5">
        <v>2</v>
      </c>
      <c r="J9" s="5"/>
      <c r="K9" s="5">
        <v>1</v>
      </c>
      <c r="L9" s="5">
        <v>1</v>
      </c>
      <c r="M9" s="5"/>
      <c r="N9" s="9"/>
      <c r="O9" s="9"/>
      <c r="P9" s="9"/>
      <c r="Q9" s="9"/>
      <c r="R9" s="9"/>
    </row>
    <row r="10" s="1" customFormat="1" spans="1:18">
      <c r="A10" s="5" t="s">
        <v>177</v>
      </c>
      <c r="B10" s="5" t="s">
        <v>177</v>
      </c>
      <c r="C10" s="6">
        <v>110100</v>
      </c>
      <c r="D10" s="5" t="s">
        <v>8</v>
      </c>
      <c r="E10" s="5">
        <v>12664</v>
      </c>
      <c r="F10" s="7">
        <v>754</v>
      </c>
      <c r="G10" s="7">
        <v>3282</v>
      </c>
      <c r="H10" s="5">
        <v>12664</v>
      </c>
      <c r="I10" s="5">
        <v>2</v>
      </c>
      <c r="J10" s="5"/>
      <c r="K10" s="5">
        <v>1</v>
      </c>
      <c r="L10" s="5">
        <v>1</v>
      </c>
      <c r="M10" s="5"/>
      <c r="N10" s="9"/>
      <c r="O10" s="9"/>
      <c r="P10" s="9"/>
      <c r="Q10" s="9"/>
      <c r="R10" s="9"/>
    </row>
    <row r="11" s="1" customFormat="1" spans="1:18">
      <c r="A11" s="5" t="s">
        <v>211</v>
      </c>
      <c r="B11" s="5" t="s">
        <v>211</v>
      </c>
      <c r="C11" s="6">
        <v>320100</v>
      </c>
      <c r="D11" s="5" t="s">
        <v>8</v>
      </c>
      <c r="E11" s="5">
        <v>40194</v>
      </c>
      <c r="F11" s="7">
        <v>16794</v>
      </c>
      <c r="G11" s="7">
        <v>23186</v>
      </c>
      <c r="H11" s="5">
        <v>40194</v>
      </c>
      <c r="I11" s="5">
        <v>2</v>
      </c>
      <c r="J11" s="5"/>
      <c r="K11" s="5">
        <v>1</v>
      </c>
      <c r="L11" s="5">
        <v>1</v>
      </c>
      <c r="M11" s="5"/>
      <c r="N11" s="9"/>
      <c r="O11" s="9"/>
      <c r="P11" s="9"/>
      <c r="Q11" s="9"/>
      <c r="R11" s="9"/>
    </row>
    <row r="12" s="1" customFormat="1" spans="1:18">
      <c r="A12" s="5" t="s">
        <v>237</v>
      </c>
      <c r="B12" s="5" t="s">
        <v>237</v>
      </c>
      <c r="C12" s="6">
        <v>450100</v>
      </c>
      <c r="D12" s="5" t="s">
        <v>8</v>
      </c>
      <c r="E12" s="5">
        <v>29630</v>
      </c>
      <c r="F12" s="7">
        <v>8196</v>
      </c>
      <c r="G12" s="7">
        <v>10084</v>
      </c>
      <c r="H12" s="8">
        <v>29630</v>
      </c>
      <c r="I12" s="5">
        <v>2</v>
      </c>
      <c r="J12" s="5"/>
      <c r="K12" s="5">
        <v>1</v>
      </c>
      <c r="L12" s="5">
        <v>1</v>
      </c>
      <c r="M12" s="5"/>
      <c r="N12" s="9"/>
      <c r="O12" s="9"/>
      <c r="P12" s="9"/>
      <c r="Q12" s="9"/>
      <c r="R12" s="9"/>
    </row>
    <row r="13" s="1" customFormat="1" spans="1:18">
      <c r="A13" s="5" t="s">
        <v>265</v>
      </c>
      <c r="B13" s="5" t="s">
        <v>265</v>
      </c>
      <c r="C13" s="6">
        <v>360100</v>
      </c>
      <c r="D13" s="5" t="s">
        <v>8</v>
      </c>
      <c r="E13" s="5">
        <v>8004</v>
      </c>
      <c r="F13" s="7">
        <v>0</v>
      </c>
      <c r="G13" s="7">
        <v>2375</v>
      </c>
      <c r="H13" s="5">
        <v>8004</v>
      </c>
      <c r="I13" s="5">
        <v>2</v>
      </c>
      <c r="J13" s="5"/>
      <c r="K13" s="5">
        <v>1</v>
      </c>
      <c r="L13" s="5">
        <v>1</v>
      </c>
      <c r="M13" s="5"/>
      <c r="N13" s="9"/>
      <c r="O13" s="9"/>
      <c r="P13" s="9"/>
      <c r="Q13" s="9"/>
      <c r="R13" s="9"/>
    </row>
    <row r="14" s="1" customFormat="1" spans="1:18">
      <c r="A14" s="5" t="s">
        <v>289</v>
      </c>
      <c r="B14" s="5" t="s">
        <v>289</v>
      </c>
      <c r="C14" s="6">
        <v>320600</v>
      </c>
      <c r="D14" s="5" t="s">
        <v>8</v>
      </c>
      <c r="E14" s="5">
        <v>0</v>
      </c>
      <c r="F14" s="7">
        <v>0</v>
      </c>
      <c r="G14" s="7">
        <v>0</v>
      </c>
      <c r="H14" s="5"/>
      <c r="I14" s="5">
        <v>2</v>
      </c>
      <c r="J14" s="5"/>
      <c r="K14" s="5">
        <v>1</v>
      </c>
      <c r="L14" s="5">
        <v>1</v>
      </c>
      <c r="M14" s="5"/>
      <c r="N14" s="9"/>
      <c r="O14" s="9"/>
      <c r="P14" s="9"/>
      <c r="Q14" s="9"/>
      <c r="R14" s="9"/>
    </row>
    <row r="15" s="1" customFormat="1" spans="1:18">
      <c r="A15" s="5" t="s">
        <v>306</v>
      </c>
      <c r="B15" s="5" t="s">
        <v>306</v>
      </c>
      <c r="C15" s="6">
        <v>350200</v>
      </c>
      <c r="D15" s="5" t="s">
        <v>8</v>
      </c>
      <c r="E15" s="5">
        <v>7048</v>
      </c>
      <c r="F15" s="7">
        <v>8436</v>
      </c>
      <c r="G15" s="7">
        <v>12394</v>
      </c>
      <c r="H15" s="5">
        <v>7048</v>
      </c>
      <c r="I15" s="5">
        <v>2</v>
      </c>
      <c r="J15" s="5"/>
      <c r="K15" s="5">
        <v>1</v>
      </c>
      <c r="L15" s="5">
        <v>1</v>
      </c>
      <c r="M15" s="5"/>
      <c r="N15" s="9"/>
      <c r="O15" s="9"/>
      <c r="P15" s="9"/>
      <c r="Q15" s="9"/>
      <c r="R15" s="9"/>
    </row>
    <row r="16" s="1" customFormat="1" spans="1:18">
      <c r="A16" s="5" t="s">
        <v>322</v>
      </c>
      <c r="B16" s="5" t="s">
        <v>322</v>
      </c>
      <c r="C16" s="6">
        <v>340100</v>
      </c>
      <c r="D16" s="5" t="s">
        <v>8</v>
      </c>
      <c r="E16" s="5">
        <v>14216</v>
      </c>
      <c r="F16" s="7">
        <v>1322</v>
      </c>
      <c r="G16" s="7">
        <v>1328</v>
      </c>
      <c r="H16" s="5">
        <v>14216</v>
      </c>
      <c r="I16" s="5">
        <v>2</v>
      </c>
      <c r="J16" s="5"/>
      <c r="K16" s="5">
        <v>1</v>
      </c>
      <c r="L16" s="5">
        <v>1</v>
      </c>
      <c r="M16" s="5"/>
      <c r="N16" s="9"/>
      <c r="O16" s="9"/>
      <c r="P16" s="9"/>
      <c r="Q16" s="9"/>
      <c r="R16" s="9"/>
    </row>
    <row r="17" s="1" customFormat="1" spans="1:18">
      <c r="A17" s="5" t="s">
        <v>347</v>
      </c>
      <c r="B17" s="5" t="s">
        <v>347</v>
      </c>
      <c r="C17" s="6">
        <v>610400</v>
      </c>
      <c r="D17" s="5" t="s">
        <v>8</v>
      </c>
      <c r="E17" s="5">
        <v>0</v>
      </c>
      <c r="F17" s="7">
        <v>0</v>
      </c>
      <c r="G17" s="7">
        <v>0</v>
      </c>
      <c r="H17" s="5"/>
      <c r="I17" s="5">
        <v>2</v>
      </c>
      <c r="J17" s="5"/>
      <c r="K17" s="5">
        <v>1</v>
      </c>
      <c r="L17" s="5">
        <v>1</v>
      </c>
      <c r="M17" s="5"/>
      <c r="N17" s="9"/>
      <c r="O17" s="9"/>
      <c r="P17" s="9"/>
      <c r="Q17" s="9"/>
      <c r="R17" s="9"/>
    </row>
    <row r="18" s="1" customFormat="1" spans="1:18">
      <c r="A18" s="5" t="s">
        <v>378</v>
      </c>
      <c r="B18" s="5" t="s">
        <v>378</v>
      </c>
      <c r="C18" s="6">
        <v>130200</v>
      </c>
      <c r="D18" s="5" t="s">
        <v>8</v>
      </c>
      <c r="E18" s="5">
        <v>0</v>
      </c>
      <c r="F18" s="7">
        <v>5914</v>
      </c>
      <c r="G18" s="7">
        <v>8174</v>
      </c>
      <c r="H18" s="5"/>
      <c r="I18" s="5">
        <v>2</v>
      </c>
      <c r="J18" s="5"/>
      <c r="K18" s="5">
        <v>1</v>
      </c>
      <c r="L18" s="5">
        <v>1</v>
      </c>
      <c r="M18" s="5"/>
      <c r="N18" s="9"/>
      <c r="O18" s="9"/>
      <c r="P18" s="9"/>
      <c r="Q18" s="9"/>
      <c r="R18" s="9"/>
    </row>
    <row r="19" s="1" customFormat="1" spans="1:18">
      <c r="A19" s="5" t="s">
        <v>410</v>
      </c>
      <c r="B19" s="5" t="s">
        <v>410</v>
      </c>
      <c r="C19" s="6">
        <v>330400</v>
      </c>
      <c r="D19" s="5" t="s">
        <v>8</v>
      </c>
      <c r="E19" s="5">
        <v>3520</v>
      </c>
      <c r="F19" s="7">
        <v>211</v>
      </c>
      <c r="G19" s="7">
        <v>90</v>
      </c>
      <c r="H19" s="5">
        <v>3520</v>
      </c>
      <c r="I19" s="5">
        <v>2</v>
      </c>
      <c r="J19" s="5"/>
      <c r="K19" s="5">
        <v>1</v>
      </c>
      <c r="L19" s="5">
        <v>1</v>
      </c>
      <c r="M19" s="5"/>
      <c r="N19" s="9"/>
      <c r="O19" s="9"/>
      <c r="P19" s="9"/>
      <c r="Q19" s="9"/>
      <c r="R19" s="9"/>
    </row>
    <row r="20" s="1" customFormat="1" spans="1:18">
      <c r="A20" s="5" t="s">
        <v>427</v>
      </c>
      <c r="B20" s="5" t="s">
        <v>427</v>
      </c>
      <c r="C20" s="6">
        <v>120100</v>
      </c>
      <c r="D20" s="5" t="s">
        <v>8</v>
      </c>
      <c r="E20" s="5">
        <v>43286</v>
      </c>
      <c r="F20" s="7">
        <v>0</v>
      </c>
      <c r="G20" s="7">
        <v>0</v>
      </c>
      <c r="H20" s="5">
        <v>45067</v>
      </c>
      <c r="I20" s="5">
        <v>2</v>
      </c>
      <c r="J20" s="5"/>
      <c r="K20" s="5">
        <v>1</v>
      </c>
      <c r="L20" s="5">
        <v>1</v>
      </c>
      <c r="M20" s="5"/>
      <c r="N20" s="9"/>
      <c r="O20" s="9"/>
      <c r="P20" s="9"/>
      <c r="Q20" s="9"/>
      <c r="R20" s="9"/>
    </row>
    <row r="21" s="1" customFormat="1" spans="1:18">
      <c r="A21" s="5" t="s">
        <v>462</v>
      </c>
      <c r="B21" s="5" t="s">
        <v>462</v>
      </c>
      <c r="C21" s="6">
        <v>330200</v>
      </c>
      <c r="D21" s="5" t="s">
        <v>8</v>
      </c>
      <c r="E21" s="5">
        <v>36134</v>
      </c>
      <c r="F21" s="7">
        <v>11913</v>
      </c>
      <c r="G21" s="7">
        <v>47932</v>
      </c>
      <c r="H21" s="5">
        <v>31804</v>
      </c>
      <c r="I21" s="5">
        <v>1</v>
      </c>
      <c r="J21" s="5"/>
      <c r="K21" s="5">
        <v>1</v>
      </c>
      <c r="L21" s="5">
        <v>1</v>
      </c>
      <c r="M21" s="5"/>
      <c r="N21" s="9"/>
      <c r="O21" s="9"/>
      <c r="P21" s="9"/>
      <c r="Q21" s="9"/>
      <c r="R21" s="9"/>
    </row>
    <row r="22" s="1" customFormat="1" spans="1:18">
      <c r="A22" s="5" t="s">
        <v>486</v>
      </c>
      <c r="B22" s="5" t="s">
        <v>486</v>
      </c>
      <c r="C22" s="6">
        <v>610300</v>
      </c>
      <c r="D22" s="5" t="s">
        <v>8</v>
      </c>
      <c r="E22" s="5">
        <v>4471</v>
      </c>
      <c r="F22" s="7">
        <v>147</v>
      </c>
      <c r="G22" s="7">
        <v>1</v>
      </c>
      <c r="H22" s="5">
        <v>4471</v>
      </c>
      <c r="I22" s="5">
        <v>2</v>
      </c>
      <c r="J22" s="5"/>
      <c r="K22" s="5">
        <v>1</v>
      </c>
      <c r="L22" s="5">
        <v>1</v>
      </c>
      <c r="M22" s="5"/>
      <c r="N22" s="9"/>
      <c r="O22" s="9"/>
      <c r="P22" s="9"/>
      <c r="Q22" s="9"/>
      <c r="R22" s="9"/>
    </row>
    <row r="23" s="1" customFormat="1" spans="1:18">
      <c r="A23" s="5" t="s">
        <v>514</v>
      </c>
      <c r="B23" s="5" t="s">
        <v>514</v>
      </c>
      <c r="C23" s="6">
        <v>320400</v>
      </c>
      <c r="D23" s="5" t="s">
        <v>8</v>
      </c>
      <c r="E23" s="5">
        <v>24004</v>
      </c>
      <c r="F23" s="7">
        <v>0</v>
      </c>
      <c r="G23" s="7">
        <v>0</v>
      </c>
      <c r="H23" s="5">
        <v>24004</v>
      </c>
      <c r="I23" s="5">
        <v>2</v>
      </c>
      <c r="J23" s="5"/>
      <c r="K23" s="5">
        <v>1</v>
      </c>
      <c r="L23" s="5">
        <v>1</v>
      </c>
      <c r="M23" s="5"/>
      <c r="N23" s="9"/>
      <c r="O23" s="9"/>
      <c r="P23" s="9"/>
      <c r="Q23" s="9"/>
      <c r="R23" s="9"/>
    </row>
    <row r="24" s="1" customFormat="1" spans="1:18">
      <c r="A24" s="5" t="s">
        <v>530</v>
      </c>
      <c r="B24" s="5" t="s">
        <v>530</v>
      </c>
      <c r="C24" s="6">
        <v>440100</v>
      </c>
      <c r="D24" s="5" t="s">
        <v>8</v>
      </c>
      <c r="E24" s="5">
        <v>30966</v>
      </c>
      <c r="F24" s="7">
        <v>17040</v>
      </c>
      <c r="G24" s="7">
        <v>39800</v>
      </c>
      <c r="H24" s="5">
        <v>30966</v>
      </c>
      <c r="I24" s="5">
        <v>2</v>
      </c>
      <c r="J24" s="5"/>
      <c r="K24" s="5">
        <v>1</v>
      </c>
      <c r="L24" s="5">
        <v>1</v>
      </c>
      <c r="M24" s="5"/>
      <c r="N24" s="9"/>
      <c r="O24" s="9"/>
      <c r="P24" s="9"/>
      <c r="Q24" s="9"/>
      <c r="R24" s="9"/>
    </row>
    <row r="25" s="1" customFormat="1" spans="1:18">
      <c r="A25" s="5" t="s">
        <v>556</v>
      </c>
      <c r="B25" s="5" t="s">
        <v>556</v>
      </c>
      <c r="C25" s="6">
        <v>320300</v>
      </c>
      <c r="D25" s="5" t="s">
        <v>8</v>
      </c>
      <c r="E25" s="5">
        <v>34025</v>
      </c>
      <c r="F25" s="7">
        <v>5537</v>
      </c>
      <c r="G25" s="7">
        <v>197</v>
      </c>
      <c r="H25" s="5">
        <v>34025</v>
      </c>
      <c r="I25" s="5">
        <v>2</v>
      </c>
      <c r="J25" s="5"/>
      <c r="K25" s="5">
        <v>1</v>
      </c>
      <c r="L25" s="5">
        <v>1</v>
      </c>
      <c r="M25" s="5"/>
      <c r="N25" s="9"/>
      <c r="O25" s="9"/>
      <c r="P25" s="9"/>
      <c r="Q25" s="9"/>
      <c r="R25" s="9"/>
    </row>
    <row r="26" s="1" customFormat="1" spans="1:18">
      <c r="A26" s="5" t="s">
        <v>580</v>
      </c>
      <c r="B26" s="5" t="s">
        <v>580</v>
      </c>
      <c r="C26" s="6">
        <v>441300</v>
      </c>
      <c r="D26" s="5" t="s">
        <v>8</v>
      </c>
      <c r="E26" s="5">
        <v>36543</v>
      </c>
      <c r="F26" s="7">
        <v>148837</v>
      </c>
      <c r="G26" s="7">
        <v>19320</v>
      </c>
      <c r="H26" s="5">
        <v>45886</v>
      </c>
      <c r="I26" s="5">
        <v>1</v>
      </c>
      <c r="J26" s="5"/>
      <c r="K26" s="5">
        <v>1</v>
      </c>
      <c r="L26" s="5">
        <v>1</v>
      </c>
      <c r="M26" s="5"/>
      <c r="N26" s="9"/>
      <c r="O26" s="9"/>
      <c r="P26" s="9"/>
      <c r="Q26" s="9"/>
      <c r="R26" s="9"/>
    </row>
    <row r="27" s="1" customFormat="1" spans="1:18">
      <c r="A27" s="5" t="s">
        <v>596</v>
      </c>
      <c r="B27" s="5" t="s">
        <v>596</v>
      </c>
      <c r="C27" s="6">
        <v>510100</v>
      </c>
      <c r="D27" s="5" t="s">
        <v>8</v>
      </c>
      <c r="E27" s="5">
        <v>22617</v>
      </c>
      <c r="F27" s="7">
        <v>0</v>
      </c>
      <c r="G27" s="7">
        <v>165</v>
      </c>
      <c r="H27" s="5">
        <v>22617</v>
      </c>
      <c r="I27" s="5">
        <v>2</v>
      </c>
      <c r="J27" s="5"/>
      <c r="K27" s="5">
        <v>1</v>
      </c>
      <c r="L27" s="5">
        <v>1</v>
      </c>
      <c r="M27" s="5"/>
      <c r="N27" s="9"/>
      <c r="O27" s="9"/>
      <c r="P27" s="9"/>
      <c r="Q27" s="9"/>
      <c r="R27" s="9"/>
    </row>
    <row r="28" s="1" customFormat="1" spans="1:18">
      <c r="A28" s="5" t="s">
        <v>646</v>
      </c>
      <c r="B28" s="5" t="s">
        <v>646</v>
      </c>
      <c r="C28" s="6">
        <v>321000</v>
      </c>
      <c r="D28" s="5" t="s">
        <v>8</v>
      </c>
      <c r="E28" s="5">
        <v>0</v>
      </c>
      <c r="F28" s="7">
        <v>1524</v>
      </c>
      <c r="G28" s="7">
        <v>2812</v>
      </c>
      <c r="H28" s="5"/>
      <c r="I28" s="5">
        <v>2</v>
      </c>
      <c r="J28" s="5"/>
      <c r="K28" s="5">
        <v>1</v>
      </c>
      <c r="L28" s="5">
        <v>1</v>
      </c>
      <c r="M28" s="5"/>
      <c r="N28" s="9"/>
      <c r="O28" s="9"/>
      <c r="P28" s="9"/>
      <c r="Q28" s="9"/>
      <c r="R28" s="9"/>
    </row>
    <row r="29" s="1" customFormat="1" spans="1:18">
      <c r="A29" s="5" t="s">
        <v>661</v>
      </c>
      <c r="B29" s="5" t="s">
        <v>661</v>
      </c>
      <c r="C29" s="6">
        <v>320200</v>
      </c>
      <c r="D29" s="5" t="s">
        <v>8</v>
      </c>
      <c r="E29" s="5">
        <v>15953</v>
      </c>
      <c r="F29" s="7">
        <v>0</v>
      </c>
      <c r="G29" s="7">
        <v>3</v>
      </c>
      <c r="H29" s="5">
        <v>15953</v>
      </c>
      <c r="I29" s="5">
        <v>2</v>
      </c>
      <c r="J29" s="5"/>
      <c r="K29" s="5">
        <v>1</v>
      </c>
      <c r="L29" s="5">
        <v>1</v>
      </c>
      <c r="M29" s="5"/>
      <c r="N29" s="9"/>
      <c r="O29" s="9"/>
      <c r="P29" s="9"/>
      <c r="Q29" s="9"/>
      <c r="R29" s="9"/>
    </row>
    <row r="30" s="1" customFormat="1" spans="1:18">
      <c r="A30" s="5" t="s">
        <v>681</v>
      </c>
      <c r="B30" s="5" t="s">
        <v>681</v>
      </c>
      <c r="C30" s="6">
        <v>530100</v>
      </c>
      <c r="D30" s="5" t="s">
        <v>8</v>
      </c>
      <c r="E30" s="5">
        <v>27157</v>
      </c>
      <c r="F30" s="7">
        <v>0</v>
      </c>
      <c r="G30" s="7">
        <v>0</v>
      </c>
      <c r="H30" s="5">
        <v>27157</v>
      </c>
      <c r="I30" s="5">
        <v>2</v>
      </c>
      <c r="J30" s="5"/>
      <c r="K30" s="5">
        <v>1</v>
      </c>
      <c r="L30" s="5">
        <v>1</v>
      </c>
      <c r="M30" s="5"/>
      <c r="N30" s="9"/>
      <c r="O30" s="9"/>
      <c r="P30" s="9"/>
      <c r="Q30" s="9"/>
      <c r="R30" s="9"/>
    </row>
    <row r="31" s="1" customFormat="1" spans="1:18">
      <c r="A31" s="5" t="s">
        <v>712</v>
      </c>
      <c r="B31" s="5" t="s">
        <v>712</v>
      </c>
      <c r="C31" s="6">
        <v>330100</v>
      </c>
      <c r="D31" s="5" t="s">
        <v>8</v>
      </c>
      <c r="E31" s="5">
        <v>39196</v>
      </c>
      <c r="F31" s="7">
        <v>1433</v>
      </c>
      <c r="G31" s="7">
        <v>38</v>
      </c>
      <c r="H31" s="5">
        <v>39296</v>
      </c>
      <c r="I31" s="5">
        <v>2</v>
      </c>
      <c r="J31" s="5"/>
      <c r="K31" s="5">
        <v>1</v>
      </c>
      <c r="L31" s="5">
        <v>1</v>
      </c>
      <c r="M31" s="5"/>
      <c r="N31" s="9"/>
      <c r="O31" s="9"/>
      <c r="P31" s="9"/>
      <c r="Q31" s="9"/>
      <c r="R31" s="9"/>
    </row>
    <row r="32" s="1" customFormat="1" spans="1:18">
      <c r="A32" s="5" t="s">
        <v>742</v>
      </c>
      <c r="B32" s="5" t="s">
        <v>742</v>
      </c>
      <c r="C32" s="6">
        <v>420100</v>
      </c>
      <c r="D32" s="5" t="s">
        <v>8</v>
      </c>
      <c r="E32" s="5">
        <v>63769</v>
      </c>
      <c r="F32" s="7">
        <v>0</v>
      </c>
      <c r="G32" s="7">
        <v>0</v>
      </c>
      <c r="H32" s="5">
        <v>63769</v>
      </c>
      <c r="I32" s="5">
        <v>2</v>
      </c>
      <c r="J32" s="5"/>
      <c r="K32" s="5">
        <v>1</v>
      </c>
      <c r="L32" s="5">
        <v>1</v>
      </c>
      <c r="M32" s="5"/>
      <c r="N32" s="9"/>
      <c r="O32" s="9"/>
      <c r="P32" s="9"/>
      <c r="Q32" s="9"/>
      <c r="R32" s="9"/>
    </row>
    <row r="33" s="1" customFormat="1" spans="1:18">
      <c r="A33" s="5" t="s">
        <v>773</v>
      </c>
      <c r="B33" s="5" t="s">
        <v>773</v>
      </c>
      <c r="C33" s="6">
        <v>440500</v>
      </c>
      <c r="D33" s="5" t="s">
        <v>8</v>
      </c>
      <c r="E33" s="5">
        <v>13617</v>
      </c>
      <c r="F33" s="7">
        <v>0</v>
      </c>
      <c r="G33" s="7">
        <v>0</v>
      </c>
      <c r="H33" s="5">
        <v>13617</v>
      </c>
      <c r="I33" s="5">
        <v>2</v>
      </c>
      <c r="J33" s="5"/>
      <c r="K33" s="5">
        <v>1</v>
      </c>
      <c r="L33" s="5">
        <v>1</v>
      </c>
      <c r="M33" s="5"/>
      <c r="N33" s="9"/>
      <c r="O33" s="9"/>
      <c r="P33" s="9"/>
      <c r="Q33" s="9"/>
      <c r="R33" s="9"/>
    </row>
    <row r="34" s="1" customFormat="1" spans="1:18">
      <c r="A34" s="5" t="s">
        <v>790</v>
      </c>
      <c r="B34" s="5" t="s">
        <v>790</v>
      </c>
      <c r="C34" s="6">
        <v>210100</v>
      </c>
      <c r="D34" s="5" t="s">
        <v>8</v>
      </c>
      <c r="E34" s="5">
        <v>34866</v>
      </c>
      <c r="F34" s="7">
        <v>21837</v>
      </c>
      <c r="G34" s="7">
        <v>3511</v>
      </c>
      <c r="H34" s="5">
        <v>34866</v>
      </c>
      <c r="I34" s="5">
        <v>2</v>
      </c>
      <c r="J34" s="5"/>
      <c r="K34" s="5">
        <v>1</v>
      </c>
      <c r="L34" s="5">
        <v>1</v>
      </c>
      <c r="M34" s="5"/>
      <c r="N34" s="9"/>
      <c r="O34" s="9"/>
      <c r="P34" s="9"/>
      <c r="Q34" s="9"/>
      <c r="R34" s="9"/>
    </row>
    <row r="35" s="1" customFormat="1" spans="1:18">
      <c r="A35" s="5" t="s">
        <v>819</v>
      </c>
      <c r="B35" s="5" t="s">
        <v>819</v>
      </c>
      <c r="C35" s="6">
        <v>370100</v>
      </c>
      <c r="D35" s="5" t="s">
        <v>8</v>
      </c>
      <c r="E35" s="5">
        <v>20170</v>
      </c>
      <c r="F35" s="7">
        <v>0</v>
      </c>
      <c r="G35" s="7">
        <v>0</v>
      </c>
      <c r="H35" s="5">
        <v>20170</v>
      </c>
      <c r="I35" s="5">
        <v>2</v>
      </c>
      <c r="J35" s="5"/>
      <c r="K35" s="5">
        <v>1</v>
      </c>
      <c r="L35" s="5">
        <v>1</v>
      </c>
      <c r="M35" s="5"/>
      <c r="N35" s="9"/>
      <c r="O35" s="9"/>
      <c r="P35" s="9"/>
      <c r="Q35" s="9"/>
      <c r="R35" s="9"/>
    </row>
    <row r="36" s="1" customFormat="1" spans="1:18">
      <c r="A36" s="5" t="s">
        <v>847</v>
      </c>
      <c r="B36" s="5" t="s">
        <v>847</v>
      </c>
      <c r="C36" s="6">
        <v>370800</v>
      </c>
      <c r="D36" s="5" t="s">
        <v>8</v>
      </c>
      <c r="E36" s="5">
        <v>0</v>
      </c>
      <c r="F36" s="7">
        <v>0</v>
      </c>
      <c r="G36" s="7">
        <v>0</v>
      </c>
      <c r="H36" s="5"/>
      <c r="I36" s="5">
        <v>2</v>
      </c>
      <c r="J36" s="5"/>
      <c r="K36" s="5">
        <v>1</v>
      </c>
      <c r="L36" s="5">
        <v>1</v>
      </c>
      <c r="M36" s="5"/>
      <c r="N36" s="9"/>
      <c r="O36" s="9"/>
      <c r="P36" s="9"/>
      <c r="Q36" s="9"/>
      <c r="R36" s="9"/>
    </row>
    <row r="37" s="1" customFormat="1" spans="1:18">
      <c r="A37" s="5" t="s">
        <v>872</v>
      </c>
      <c r="B37" s="5" t="s">
        <v>872</v>
      </c>
      <c r="C37" s="6">
        <v>460100</v>
      </c>
      <c r="D37" s="5" t="s">
        <v>8</v>
      </c>
      <c r="E37" s="5">
        <v>10994</v>
      </c>
      <c r="F37" s="7">
        <v>0</v>
      </c>
      <c r="G37" s="7">
        <v>0</v>
      </c>
      <c r="H37" s="5">
        <v>10994</v>
      </c>
      <c r="I37" s="5">
        <v>2</v>
      </c>
      <c r="J37" s="5"/>
      <c r="K37" s="5">
        <v>1</v>
      </c>
      <c r="L37" s="5">
        <v>1</v>
      </c>
      <c r="M37" s="5"/>
      <c r="N37" s="9"/>
      <c r="O37" s="9"/>
      <c r="P37" s="9"/>
      <c r="Q37" s="9"/>
      <c r="R37" s="9"/>
    </row>
    <row r="38" s="1" customFormat="1" spans="1:18">
      <c r="A38" s="5" t="s">
        <v>883</v>
      </c>
      <c r="B38" s="5" t="s">
        <v>883</v>
      </c>
      <c r="C38" s="6">
        <v>370300</v>
      </c>
      <c r="D38" s="5" t="s">
        <v>8</v>
      </c>
      <c r="E38" s="5">
        <v>11971</v>
      </c>
      <c r="F38" s="7">
        <v>5940</v>
      </c>
      <c r="G38" s="7">
        <v>5951</v>
      </c>
      <c r="H38" s="5">
        <v>11971</v>
      </c>
      <c r="I38" s="5">
        <v>2</v>
      </c>
      <c r="J38" s="5"/>
      <c r="K38" s="5">
        <v>1</v>
      </c>
      <c r="L38" s="5">
        <v>1</v>
      </c>
      <c r="M38" s="5"/>
      <c r="N38" s="9"/>
      <c r="O38" s="9"/>
      <c r="P38" s="9"/>
      <c r="Q38" s="9"/>
      <c r="R38" s="9"/>
    </row>
    <row r="39" s="1" customFormat="1" spans="1:18">
      <c r="A39" s="5" t="s">
        <v>903</v>
      </c>
      <c r="B39" s="5" t="s">
        <v>903</v>
      </c>
      <c r="C39" s="6">
        <v>440300</v>
      </c>
      <c r="D39" s="5" t="s">
        <v>8</v>
      </c>
      <c r="E39" s="5">
        <v>14096</v>
      </c>
      <c r="F39" s="7">
        <v>2816</v>
      </c>
      <c r="G39" s="7">
        <v>2815</v>
      </c>
      <c r="H39" s="5">
        <v>14096</v>
      </c>
      <c r="I39" s="5">
        <v>2</v>
      </c>
      <c r="J39" s="5"/>
      <c r="K39" s="5">
        <v>1</v>
      </c>
      <c r="L39" s="5">
        <v>1</v>
      </c>
      <c r="M39" s="5"/>
      <c r="N39" s="9"/>
      <c r="O39" s="9"/>
      <c r="P39" s="9"/>
      <c r="Q39" s="9"/>
      <c r="R39" s="9"/>
    </row>
    <row r="40" s="1" customFormat="1" spans="1:18">
      <c r="A40" s="5" t="s">
        <v>924</v>
      </c>
      <c r="B40" s="5" t="s">
        <v>924</v>
      </c>
      <c r="C40" s="6">
        <v>330300</v>
      </c>
      <c r="D40" s="5" t="s">
        <v>8</v>
      </c>
      <c r="E40" s="5">
        <v>21272</v>
      </c>
      <c r="F40" s="7">
        <v>2876</v>
      </c>
      <c r="G40" s="7">
        <v>5876</v>
      </c>
      <c r="H40" s="5">
        <v>21272</v>
      </c>
      <c r="I40" s="5">
        <v>2</v>
      </c>
      <c r="J40" s="5"/>
      <c r="K40" s="5">
        <v>1</v>
      </c>
      <c r="L40" s="5">
        <v>1</v>
      </c>
      <c r="M40" s="5"/>
      <c r="N40" s="9"/>
      <c r="O40" s="9"/>
      <c r="P40" s="9"/>
      <c r="Q40" s="9"/>
      <c r="R40" s="9"/>
    </row>
    <row r="41" s="1" customFormat="1" spans="1:18">
      <c r="A41" s="5" t="s">
        <v>951</v>
      </c>
      <c r="B41" s="5" t="s">
        <v>951</v>
      </c>
      <c r="C41" s="6">
        <v>330500</v>
      </c>
      <c r="D41" s="5" t="s">
        <v>8</v>
      </c>
      <c r="E41" s="5">
        <v>14540</v>
      </c>
      <c r="F41" s="7">
        <v>0</v>
      </c>
      <c r="G41" s="7">
        <v>0</v>
      </c>
      <c r="H41" s="5">
        <v>14540</v>
      </c>
      <c r="I41" s="5">
        <v>2</v>
      </c>
      <c r="J41" s="5"/>
      <c r="K41" s="5">
        <v>1</v>
      </c>
      <c r="L41" s="5">
        <v>1</v>
      </c>
      <c r="M41" s="5"/>
      <c r="N41" s="9"/>
      <c r="O41" s="9"/>
      <c r="P41" s="9"/>
      <c r="Q41" s="9"/>
      <c r="R41" s="9"/>
    </row>
    <row r="42" s="1" customFormat="1" spans="1:18">
      <c r="A42" s="5" t="s">
        <v>964</v>
      </c>
      <c r="B42" s="5" t="s">
        <v>964</v>
      </c>
      <c r="C42" s="6">
        <v>370600</v>
      </c>
      <c r="D42" s="5" t="s">
        <v>8</v>
      </c>
      <c r="E42" s="5">
        <v>13225</v>
      </c>
      <c r="F42" s="7">
        <v>0</v>
      </c>
      <c r="G42" s="7">
        <v>0</v>
      </c>
      <c r="H42" s="5">
        <v>13225</v>
      </c>
      <c r="I42" s="5">
        <v>2</v>
      </c>
      <c r="J42" s="5"/>
      <c r="K42" s="5">
        <v>1</v>
      </c>
      <c r="L42" s="5">
        <v>1</v>
      </c>
      <c r="M42" s="5"/>
      <c r="N42" s="9"/>
      <c r="O42" s="9"/>
      <c r="P42" s="9"/>
      <c r="Q42" s="9"/>
      <c r="R42" s="9"/>
    </row>
    <row r="43" s="1" customFormat="1" spans="1:18">
      <c r="A43" s="5" t="s">
        <v>991</v>
      </c>
      <c r="B43" s="5" t="s">
        <v>991</v>
      </c>
      <c r="C43" s="6">
        <v>440400</v>
      </c>
      <c r="D43" s="5" t="s">
        <v>8</v>
      </c>
      <c r="E43" s="5">
        <v>13233</v>
      </c>
      <c r="F43" s="7">
        <v>2088</v>
      </c>
      <c r="G43" s="7">
        <v>2324</v>
      </c>
      <c r="H43" s="5">
        <v>13223</v>
      </c>
      <c r="I43" s="5">
        <v>2</v>
      </c>
      <c r="J43" s="5"/>
      <c r="K43" s="5">
        <v>1</v>
      </c>
      <c r="L43" s="5">
        <v>1</v>
      </c>
      <c r="M43" s="5"/>
      <c r="N43" s="9"/>
      <c r="O43" s="9"/>
      <c r="P43" s="9"/>
      <c r="Q43" s="9"/>
      <c r="R43" s="9"/>
    </row>
    <row r="44" s="1" customFormat="1" spans="1:18">
      <c r="A44" s="5" t="s">
        <v>1001</v>
      </c>
      <c r="B44" s="5" t="s">
        <v>1001</v>
      </c>
      <c r="C44" s="6">
        <v>130100</v>
      </c>
      <c r="D44" s="5" t="s">
        <v>8</v>
      </c>
      <c r="E44" s="5">
        <v>0</v>
      </c>
      <c r="F44" s="7">
        <v>0</v>
      </c>
      <c r="G44" s="7">
        <v>0</v>
      </c>
      <c r="H44" s="5"/>
      <c r="I44" s="5">
        <v>2</v>
      </c>
      <c r="J44" s="5"/>
      <c r="K44" s="5">
        <v>1</v>
      </c>
      <c r="L44" s="5">
        <v>1</v>
      </c>
      <c r="M44" s="5"/>
      <c r="N44" s="9"/>
      <c r="O44" s="9"/>
      <c r="P44" s="9"/>
      <c r="Q44" s="9"/>
      <c r="R44" s="9"/>
    </row>
    <row r="45" s="1" customFormat="1" spans="1:18">
      <c r="A45" s="5" t="s">
        <v>1048</v>
      </c>
      <c r="B45" s="5" t="s">
        <v>1048</v>
      </c>
      <c r="C45" s="6">
        <v>350100</v>
      </c>
      <c r="D45" s="5" t="s">
        <v>8</v>
      </c>
      <c r="E45" s="5">
        <v>22799</v>
      </c>
      <c r="F45" s="7">
        <v>2281</v>
      </c>
      <c r="G45" s="7">
        <v>3052</v>
      </c>
      <c r="H45" s="5">
        <v>22709</v>
      </c>
      <c r="I45" s="5">
        <v>2</v>
      </c>
      <c r="J45" s="5"/>
      <c r="K45" s="5">
        <v>1</v>
      </c>
      <c r="L45" s="5">
        <v>1</v>
      </c>
      <c r="M45" s="5"/>
      <c r="N45" s="9"/>
      <c r="O45" s="9"/>
      <c r="P45" s="9"/>
      <c r="Q45" s="9"/>
      <c r="R45" s="9"/>
    </row>
    <row r="46" s="1" customFormat="1" spans="1:18">
      <c r="A46" s="5" t="s">
        <v>1076</v>
      </c>
      <c r="B46" s="5" t="s">
        <v>1076</v>
      </c>
      <c r="C46" s="6">
        <v>330600</v>
      </c>
      <c r="D46" s="5" t="s">
        <v>8</v>
      </c>
      <c r="E46" s="5">
        <v>12055</v>
      </c>
      <c r="F46" s="7">
        <v>0</v>
      </c>
      <c r="G46" s="7">
        <v>0</v>
      </c>
      <c r="H46" s="5">
        <v>12055</v>
      </c>
      <c r="I46" s="5">
        <v>2</v>
      </c>
      <c r="J46" s="5"/>
      <c r="K46" s="5">
        <v>1</v>
      </c>
      <c r="L46" s="5">
        <v>1</v>
      </c>
      <c r="M46" s="5"/>
      <c r="N46" s="9"/>
      <c r="O46" s="9"/>
      <c r="P46" s="9"/>
      <c r="Q46" s="9"/>
      <c r="R46" s="9"/>
    </row>
    <row r="47" s="1" customFormat="1" spans="1:18">
      <c r="A47" s="5" t="s">
        <v>1091</v>
      </c>
      <c r="B47" s="5" t="s">
        <v>1091</v>
      </c>
      <c r="C47" s="6">
        <v>441200</v>
      </c>
      <c r="D47" s="5" t="s">
        <v>8</v>
      </c>
      <c r="E47" s="5">
        <v>14807</v>
      </c>
      <c r="F47" s="7">
        <v>0</v>
      </c>
      <c r="G47" s="7">
        <v>1052</v>
      </c>
      <c r="H47" s="5">
        <v>14807</v>
      </c>
      <c r="I47" s="5">
        <v>2</v>
      </c>
      <c r="J47" s="5"/>
      <c r="K47" s="5">
        <v>1</v>
      </c>
      <c r="L47" s="5">
        <v>1</v>
      </c>
      <c r="M47" s="5"/>
      <c r="N47" s="9"/>
      <c r="O47" s="9"/>
      <c r="P47" s="9"/>
      <c r="Q47" s="9"/>
      <c r="R47" s="9"/>
    </row>
    <row r="48" s="1" customFormat="1" spans="1:18">
      <c r="A48" s="5" t="s">
        <v>1112</v>
      </c>
      <c r="B48" s="5" t="s">
        <v>1112</v>
      </c>
      <c r="C48" s="6">
        <v>320500</v>
      </c>
      <c r="D48" s="5" t="s">
        <v>8</v>
      </c>
      <c r="E48" s="5">
        <v>23043</v>
      </c>
      <c r="F48" s="7">
        <v>0</v>
      </c>
      <c r="G48" s="7">
        <v>0</v>
      </c>
      <c r="H48" s="5">
        <v>23043</v>
      </c>
      <c r="I48" s="5">
        <v>2</v>
      </c>
      <c r="J48" s="5"/>
      <c r="K48" s="5">
        <v>1</v>
      </c>
      <c r="L48" s="5">
        <v>1</v>
      </c>
      <c r="M48" s="5"/>
      <c r="N48" s="9"/>
      <c r="O48" s="9"/>
      <c r="P48" s="9"/>
      <c r="Q48" s="9"/>
      <c r="R48" s="9"/>
    </row>
    <row r="49" s="1" customFormat="1" spans="1:18">
      <c r="A49" s="5" t="s">
        <v>1135</v>
      </c>
      <c r="B49" s="5" t="s">
        <v>1135</v>
      </c>
      <c r="C49" s="6">
        <v>610100</v>
      </c>
      <c r="D49" s="5" t="s">
        <v>8</v>
      </c>
      <c r="E49" s="5">
        <v>14093</v>
      </c>
      <c r="F49" s="7">
        <v>0</v>
      </c>
      <c r="G49" s="7">
        <v>0</v>
      </c>
      <c r="H49" s="5">
        <v>14385</v>
      </c>
      <c r="I49" s="5">
        <v>2</v>
      </c>
      <c r="J49" s="5"/>
      <c r="K49" s="5">
        <v>1</v>
      </c>
      <c r="L49" s="5">
        <v>1</v>
      </c>
      <c r="M49" s="5"/>
      <c r="N49" s="9"/>
      <c r="O49" s="9"/>
      <c r="P49" s="9"/>
      <c r="Q49" s="9"/>
      <c r="R49" s="9"/>
    </row>
    <row r="50" s="1" customFormat="1" spans="1:18">
      <c r="A50" s="5" t="s">
        <v>1167</v>
      </c>
      <c r="B50" s="5" t="s">
        <v>1167</v>
      </c>
      <c r="C50" s="6">
        <v>520100</v>
      </c>
      <c r="D50" s="5" t="s">
        <v>8</v>
      </c>
      <c r="E50" s="5">
        <v>2411</v>
      </c>
      <c r="F50" s="7">
        <v>0</v>
      </c>
      <c r="G50" s="7">
        <v>0</v>
      </c>
      <c r="H50" s="5">
        <v>2411</v>
      </c>
      <c r="I50" s="5">
        <v>2</v>
      </c>
      <c r="J50" s="5"/>
      <c r="K50" s="5">
        <v>1</v>
      </c>
      <c r="L50" s="5">
        <v>1</v>
      </c>
      <c r="M50" s="5"/>
      <c r="N50" s="9"/>
      <c r="O50" s="9"/>
      <c r="P50" s="9"/>
      <c r="Q50" s="9"/>
      <c r="R50" s="9"/>
    </row>
    <row r="51" s="1" customFormat="1" spans="1:18">
      <c r="A51" s="5" t="s">
        <v>1189</v>
      </c>
      <c r="B51" s="5" t="s">
        <v>1189</v>
      </c>
      <c r="C51" s="6">
        <v>360700</v>
      </c>
      <c r="D51" s="5" t="s">
        <v>8</v>
      </c>
      <c r="E51" s="5">
        <v>0</v>
      </c>
      <c r="F51" s="7">
        <v>0</v>
      </c>
      <c r="G51" s="7">
        <v>0</v>
      </c>
      <c r="H51" s="5"/>
      <c r="I51" s="5">
        <v>2</v>
      </c>
      <c r="J51" s="5"/>
      <c r="K51" s="5">
        <v>1</v>
      </c>
      <c r="L51" s="5">
        <v>1</v>
      </c>
      <c r="M51" s="5"/>
      <c r="N51" s="9"/>
      <c r="O51" s="9"/>
      <c r="P51" s="9"/>
      <c r="Q51" s="9"/>
      <c r="R51" s="9"/>
    </row>
    <row r="52" s="1" customFormat="1" spans="1:18">
      <c r="A52" s="5" t="s">
        <v>1228</v>
      </c>
      <c r="B52" s="5" t="s">
        <v>1228</v>
      </c>
      <c r="C52" s="6">
        <v>410100</v>
      </c>
      <c r="D52" s="5" t="s">
        <v>8</v>
      </c>
      <c r="E52" s="5">
        <v>46485</v>
      </c>
      <c r="F52" s="7">
        <v>0</v>
      </c>
      <c r="G52" s="7">
        <v>0</v>
      </c>
      <c r="H52" s="5">
        <v>46485</v>
      </c>
      <c r="I52" s="5">
        <v>2</v>
      </c>
      <c r="J52" s="5"/>
      <c r="K52" s="5">
        <v>1</v>
      </c>
      <c r="L52" s="5">
        <v>1</v>
      </c>
      <c r="M52" s="5"/>
      <c r="N52" s="9"/>
      <c r="O52" s="9"/>
      <c r="P52" s="9"/>
      <c r="Q52" s="9"/>
      <c r="R52" s="9"/>
    </row>
    <row r="53" s="1" customFormat="1" spans="1:18">
      <c r="A53" s="5" t="s">
        <v>1259</v>
      </c>
      <c r="B53" s="5" t="s">
        <v>1259</v>
      </c>
      <c r="C53" s="6">
        <v>500100</v>
      </c>
      <c r="D53" s="5" t="s">
        <v>8</v>
      </c>
      <c r="E53" s="5">
        <v>50307</v>
      </c>
      <c r="F53" s="7">
        <v>0</v>
      </c>
      <c r="G53" s="7">
        <v>0</v>
      </c>
      <c r="H53" s="5">
        <v>50307</v>
      </c>
      <c r="I53" s="5">
        <v>2</v>
      </c>
      <c r="J53" s="5"/>
      <c r="K53" s="5">
        <v>1</v>
      </c>
      <c r="L53" s="5">
        <v>1</v>
      </c>
      <c r="M53" s="5"/>
      <c r="N53" s="9"/>
      <c r="O53" s="9"/>
      <c r="P53" s="9"/>
      <c r="Q53" s="9"/>
      <c r="R53" s="9"/>
    </row>
    <row r="54" s="1" customFormat="1" spans="1:18">
      <c r="A54" s="5" t="s">
        <v>1311</v>
      </c>
      <c r="B54" s="5" t="s">
        <v>1311</v>
      </c>
      <c r="C54" s="6">
        <v>220100</v>
      </c>
      <c r="D54" s="5" t="s">
        <v>8</v>
      </c>
      <c r="E54" s="5">
        <v>21414</v>
      </c>
      <c r="F54" s="7">
        <v>5862</v>
      </c>
      <c r="G54" s="7">
        <v>10182</v>
      </c>
      <c r="H54" s="5">
        <v>24718</v>
      </c>
      <c r="I54" s="5">
        <v>2</v>
      </c>
      <c r="J54" s="5"/>
      <c r="K54" s="5">
        <v>1</v>
      </c>
      <c r="L54" s="5">
        <v>1</v>
      </c>
      <c r="M54" s="5"/>
      <c r="N54" s="9"/>
      <c r="O54" s="9"/>
      <c r="P54" s="9"/>
      <c r="Q54" s="9"/>
      <c r="R54" s="9"/>
    </row>
    <row r="55" s="1" customFormat="1" spans="1:18">
      <c r="A55" s="5" t="s">
        <v>1339</v>
      </c>
      <c r="B55" s="5" t="s">
        <v>1339</v>
      </c>
      <c r="C55" s="6">
        <v>430100</v>
      </c>
      <c r="D55" s="5" t="s">
        <v>8</v>
      </c>
      <c r="E55" s="5">
        <v>35465</v>
      </c>
      <c r="F55" s="7">
        <v>10301</v>
      </c>
      <c r="G55" s="7">
        <v>10326</v>
      </c>
      <c r="H55" s="5">
        <v>35465</v>
      </c>
      <c r="I55" s="5">
        <v>2</v>
      </c>
      <c r="J55" s="5"/>
      <c r="K55" s="5">
        <v>1</v>
      </c>
      <c r="L55" s="5">
        <v>1</v>
      </c>
      <c r="M55" s="5"/>
      <c r="N55" s="9"/>
      <c r="O55" s="9"/>
      <c r="P55" s="9"/>
      <c r="Q55" s="9"/>
      <c r="R55" s="9"/>
    </row>
    <row r="56" s="1" customFormat="1" spans="1:18">
      <c r="A56" s="5" t="s">
        <v>1361</v>
      </c>
      <c r="B56" s="5" t="s">
        <v>1361</v>
      </c>
      <c r="C56" s="6">
        <v>370200</v>
      </c>
      <c r="D56" s="5" t="s">
        <v>8</v>
      </c>
      <c r="E56" s="5">
        <v>44568</v>
      </c>
      <c r="F56" s="7">
        <v>6547</v>
      </c>
      <c r="G56" s="7">
        <v>6900</v>
      </c>
      <c r="H56" s="5">
        <v>44569</v>
      </c>
      <c r="I56" s="5">
        <v>2</v>
      </c>
      <c r="J56" s="5"/>
      <c r="K56" s="5">
        <v>1</v>
      </c>
      <c r="L56" s="5">
        <v>1</v>
      </c>
      <c r="M56" s="5"/>
      <c r="N56" s="9"/>
      <c r="O56" s="9"/>
      <c r="P56" s="9"/>
      <c r="Q56" s="9"/>
      <c r="R56" s="9"/>
    </row>
    <row r="57" spans="1:18">
      <c r="A57" s="5"/>
      <c r="B57" s="5"/>
      <c r="C57" s="5"/>
      <c r="D57" s="5"/>
      <c r="E57" s="5"/>
      <c r="F57" s="5"/>
      <c r="G57" s="5"/>
      <c r="H57" s="5"/>
      <c r="I57" s="5"/>
      <c r="J57" s="5"/>
      <c r="K57" s="5"/>
      <c r="L57" s="5"/>
      <c r="M57" s="5"/>
      <c r="N57" s="9"/>
      <c r="O57" s="9"/>
      <c r="P57" s="9"/>
      <c r="Q57" s="9"/>
      <c r="R57" s="9"/>
    </row>
    <row r="58" spans="1:18">
      <c r="A58" s="5"/>
      <c r="B58" s="5"/>
      <c r="C58" s="5"/>
      <c r="D58" s="5"/>
      <c r="E58" s="5"/>
      <c r="F58" s="5"/>
      <c r="G58" s="5"/>
      <c r="H58" s="5"/>
      <c r="I58" s="5"/>
      <c r="J58" s="5"/>
      <c r="K58" s="5"/>
      <c r="L58" s="5"/>
      <c r="M58" s="5"/>
      <c r="N58" s="9"/>
      <c r="O58" s="9"/>
      <c r="P58" s="9"/>
      <c r="Q58" s="9"/>
      <c r="R58" s="9"/>
    </row>
    <row r="59" spans="1:18">
      <c r="A59" s="5"/>
      <c r="B59" s="5"/>
      <c r="C59" s="5"/>
      <c r="D59" s="5"/>
      <c r="E59" s="5"/>
      <c r="F59" s="5"/>
      <c r="G59" s="5"/>
      <c r="H59" s="5"/>
      <c r="I59" s="5"/>
      <c r="J59" s="5"/>
      <c r="K59" s="5"/>
      <c r="L59" s="5"/>
      <c r="M59" s="5"/>
      <c r="N59" s="9"/>
      <c r="O59" s="9"/>
      <c r="P59" s="9"/>
      <c r="Q59" s="9"/>
      <c r="R59" s="9"/>
    </row>
    <row r="60" spans="1:18">
      <c r="A60" s="5"/>
      <c r="B60" s="5"/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9"/>
      <c r="O60" s="9"/>
      <c r="P60" s="9"/>
      <c r="Q60" s="9"/>
      <c r="R60" s="9"/>
    </row>
    <row r="61" spans="1:18">
      <c r="A61" s="5"/>
      <c r="B61" s="5"/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9"/>
      <c r="O61" s="9"/>
      <c r="P61" s="9"/>
      <c r="Q61" s="9"/>
      <c r="R61" s="9"/>
    </row>
    <row r="62" spans="1:18">
      <c r="A62" s="5"/>
      <c r="B62" s="5"/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9"/>
      <c r="O62" s="9"/>
      <c r="P62" s="9"/>
      <c r="Q62" s="9"/>
      <c r="R62" s="9"/>
    </row>
    <row r="63" spans="1:18">
      <c r="A63" s="9"/>
      <c r="B63" s="9"/>
      <c r="C63" s="9"/>
      <c r="D63" s="9"/>
      <c r="E63" s="9"/>
      <c r="F63" s="9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</row>
    <row r="64" spans="1:18">
      <c r="A64" s="9"/>
      <c r="B64" s="9"/>
      <c r="C64" s="9"/>
      <c r="D64" s="9"/>
      <c r="E64" s="9"/>
      <c r="F64" s="9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</row>
    <row r="65" spans="1:18">
      <c r="A65" s="9"/>
      <c r="B65" s="9"/>
      <c r="C65" s="9"/>
      <c r="D65" s="9"/>
      <c r="E65" s="9"/>
      <c r="F65" s="9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</row>
    <row r="66" spans="1:18">
      <c r="A66" s="9"/>
      <c r="B66" s="9"/>
      <c r="C66" s="9"/>
      <c r="D66" s="9"/>
      <c r="E66" s="9"/>
      <c r="F66" s="9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</row>
    <row r="67" spans="1:18">
      <c r="A67" s="9"/>
      <c r="B67" s="9"/>
      <c r="C67" s="9"/>
      <c r="D67" s="9"/>
      <c r="E67" s="9"/>
      <c r="F67" s="9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</row>
    <row r="68" spans="1:18">
      <c r="A68" s="9"/>
      <c r="B68" s="9"/>
      <c r="C68" s="9"/>
      <c r="D68" s="9"/>
      <c r="E68" s="9"/>
      <c r="F68" s="9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</row>
    <row r="69" spans="1:18">
      <c r="A69" s="9"/>
      <c r="B69" s="9"/>
      <c r="C69" s="9"/>
      <c r="D69" s="9"/>
      <c r="E69" s="9"/>
      <c r="F69" s="9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</row>
    <row r="70" spans="1:18">
      <c r="A70" s="9"/>
      <c r="B70" s="9"/>
      <c r="C70" s="9"/>
      <c r="D70" s="9"/>
      <c r="E70" s="9"/>
      <c r="F70" s="9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</row>
    <row r="71" spans="1:18">
      <c r="A71" s="9"/>
      <c r="B71" s="9"/>
      <c r="C71" s="9"/>
      <c r="D71" s="9"/>
      <c r="E71" s="9"/>
      <c r="F71" s="9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</row>
    <row r="72" spans="1:18">
      <c r="A72" s="9"/>
      <c r="B72" s="9"/>
      <c r="C72" s="9"/>
      <c r="D72" s="9"/>
      <c r="E72" s="9"/>
      <c r="F72" s="9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</row>
    <row r="73" spans="1:18">
      <c r="A73" s="9"/>
      <c r="B73" s="9"/>
      <c r="C73" s="9"/>
      <c r="D73" s="9"/>
      <c r="E73" s="9"/>
      <c r="F73" s="9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</row>
    <row r="74" spans="1:18">
      <c r="A74" s="9"/>
      <c r="B74" s="9"/>
      <c r="C74" s="9"/>
      <c r="D74" s="9"/>
      <c r="E74" s="9"/>
      <c r="F74" s="9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</row>
    <row r="75" spans="1:18">
      <c r="A75" s="9"/>
      <c r="B75" s="9"/>
      <c r="C75" s="9"/>
      <c r="D75" s="9"/>
      <c r="E75" s="9"/>
      <c r="F75" s="9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</row>
    <row r="76" spans="1:18">
      <c r="A76" s="9"/>
      <c r="B76" s="9"/>
      <c r="C76" s="9"/>
      <c r="D76" s="9"/>
      <c r="E76" s="9"/>
      <c r="F76" s="9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</row>
    <row r="77" spans="1:18">
      <c r="A77" s="9"/>
      <c r="B77" s="9"/>
      <c r="C77" s="9"/>
      <c r="D77" s="9"/>
      <c r="E77" s="9"/>
      <c r="F77" s="9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</row>
    <row r="78" spans="1:18">
      <c r="A78" s="9"/>
      <c r="B78" s="9"/>
      <c r="C78" s="9"/>
      <c r="D78" s="9"/>
      <c r="E78" s="9"/>
      <c r="F78" s="9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</row>
    <row r="79" spans="1:18">
      <c r="A79" s="9"/>
      <c r="B79" s="9"/>
      <c r="C79" s="9"/>
      <c r="D79" s="9"/>
      <c r="E79" s="9"/>
      <c r="F79" s="9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</row>
    <row r="80" spans="1:18">
      <c r="A80" s="9"/>
      <c r="B80" s="9"/>
      <c r="C80" s="9"/>
      <c r="D80" s="9"/>
      <c r="E80" s="9"/>
      <c r="F80" s="9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</row>
    <row r="81" spans="1:18">
      <c r="A81" s="9"/>
      <c r="B81" s="9"/>
      <c r="C81" s="9"/>
      <c r="D81" s="9"/>
      <c r="E81" s="9"/>
      <c r="F81" s="9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</row>
    <row r="82" spans="1:18">
      <c r="A82" s="9"/>
      <c r="B82" s="9"/>
      <c r="C82" s="9"/>
      <c r="D82" s="9"/>
      <c r="E82" s="9"/>
      <c r="F82" s="9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</row>
    <row r="83" spans="1:18">
      <c r="A83" s="9"/>
      <c r="B83" s="9"/>
      <c r="C83" s="9"/>
      <c r="D83" s="9"/>
      <c r="E83" s="9"/>
      <c r="F83" s="9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</row>
    <row r="84" spans="1:18">
      <c r="A84" s="9"/>
      <c r="B84" s="9"/>
      <c r="C84" s="9"/>
      <c r="D84" s="9"/>
      <c r="E84" s="9"/>
      <c r="F84" s="9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</row>
    <row r="85" spans="1:18">
      <c r="A85" s="9"/>
      <c r="B85" s="9"/>
      <c r="C85" s="9"/>
      <c r="D85" s="9"/>
      <c r="E85" s="9"/>
      <c r="F85" s="9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</row>
    <row r="86" spans="1:18">
      <c r="A86" s="9"/>
      <c r="B86" s="9"/>
      <c r="C86" s="9"/>
      <c r="D86" s="9"/>
      <c r="E86" s="9"/>
      <c r="F86" s="9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</row>
    <row r="87" spans="1:18">
      <c r="A87" s="9"/>
      <c r="B87" s="9"/>
      <c r="C87" s="9"/>
      <c r="D87" s="9"/>
      <c r="E87" s="9"/>
      <c r="F87" s="9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</row>
    <row r="88" spans="1:18">
      <c r="A88" s="9"/>
      <c r="B88" s="9"/>
      <c r="C88" s="9"/>
      <c r="D88" s="9"/>
      <c r="E88" s="9"/>
      <c r="F88" s="9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</row>
    <row r="89" spans="1:18">
      <c r="A89" s="9"/>
      <c r="B89" s="9"/>
      <c r="C89" s="9"/>
      <c r="D89" s="9"/>
      <c r="E89" s="9"/>
      <c r="F89" s="9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</row>
    <row r="90" spans="1:18">
      <c r="A90" s="9"/>
      <c r="B90" s="9"/>
      <c r="C90" s="9"/>
      <c r="D90" s="9"/>
      <c r="E90" s="9"/>
      <c r="F90" s="9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</row>
    <row r="91" spans="1:18">
      <c r="A91" s="9"/>
      <c r="B91" s="9"/>
      <c r="C91" s="9"/>
      <c r="D91" s="9"/>
      <c r="E91" s="9"/>
      <c r="F91" s="9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</row>
    <row r="92" spans="1:18">
      <c r="A92" s="9"/>
      <c r="B92" s="9"/>
      <c r="C92" s="9"/>
      <c r="D92" s="9"/>
      <c r="E92" s="9"/>
      <c r="F92" s="9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</row>
    <row r="93" spans="1:18">
      <c r="A93" s="9"/>
      <c r="B93" s="9"/>
      <c r="C93" s="9"/>
      <c r="D93" s="9"/>
      <c r="E93" s="9"/>
      <c r="F93" s="9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</row>
    <row r="94" spans="1:18">
      <c r="A94" s="9"/>
      <c r="B94" s="9"/>
      <c r="C94" s="9"/>
      <c r="D94" s="9"/>
      <c r="E94" s="9"/>
      <c r="F94" s="9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</row>
    <row r="95" spans="1:18">
      <c r="A95" s="9"/>
      <c r="B95" s="9"/>
      <c r="C95" s="9"/>
      <c r="D95" s="9"/>
      <c r="E95" s="9"/>
      <c r="F95" s="9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</row>
    <row r="96" spans="1:18">
      <c r="A96" s="9"/>
      <c r="B96" s="9"/>
      <c r="C96" s="9"/>
      <c r="D96" s="9"/>
      <c r="E96" s="9"/>
      <c r="F96" s="9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</row>
    <row r="97" spans="1:18">
      <c r="A97" s="9"/>
      <c r="B97" s="9"/>
      <c r="C97" s="9"/>
      <c r="D97" s="9"/>
      <c r="E97" s="9"/>
      <c r="F97" s="9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</row>
    <row r="98" spans="1:18">
      <c r="A98" s="9"/>
      <c r="B98" s="9"/>
      <c r="C98" s="9"/>
      <c r="D98" s="9"/>
      <c r="E98" s="9"/>
      <c r="F98" s="9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</row>
    <row r="99" spans="1:18">
      <c r="A99" s="9"/>
      <c r="B99" s="9"/>
      <c r="C99" s="9"/>
      <c r="D99" s="9"/>
      <c r="E99" s="9"/>
      <c r="F99" s="9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</row>
    <row r="100" spans="1:18">
      <c r="A100" s="9"/>
      <c r="B100" s="9"/>
      <c r="C100" s="9"/>
      <c r="D100" s="9"/>
      <c r="E100" s="9"/>
      <c r="F100" s="9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</row>
    <row r="101" spans="1:18">
      <c r="A101" s="9"/>
      <c r="B101" s="9"/>
      <c r="C101" s="9"/>
      <c r="D101" s="9"/>
      <c r="E101" s="9"/>
      <c r="F101" s="9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</row>
    <row r="102" spans="1:18">
      <c r="A102" s="9"/>
      <c r="B102" s="9"/>
      <c r="C102" s="9"/>
      <c r="D102" s="9"/>
      <c r="E102" s="9"/>
      <c r="F102" s="9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</row>
    <row r="103" spans="1:18">
      <c r="A103" s="9"/>
      <c r="B103" s="9"/>
      <c r="C103" s="9"/>
      <c r="D103" s="9"/>
      <c r="E103" s="9"/>
      <c r="F103" s="9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</row>
    <row r="104" spans="1:18">
      <c r="A104" s="9"/>
      <c r="B104" s="9"/>
      <c r="C104" s="9"/>
      <c r="D104" s="9"/>
      <c r="E104" s="9"/>
      <c r="F104" s="9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</row>
    <row r="105" spans="1:18">
      <c r="A105" s="9"/>
      <c r="B105" s="9"/>
      <c r="C105" s="9"/>
      <c r="D105" s="9"/>
      <c r="E105" s="9"/>
      <c r="F105" s="9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</row>
    <row r="106" spans="1:18">
      <c r="A106" s="9"/>
      <c r="B106" s="9"/>
      <c r="C106" s="9"/>
      <c r="D106" s="9"/>
      <c r="E106" s="9"/>
      <c r="F106" s="9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</row>
    <row r="107" spans="1:18">
      <c r="A107" s="9"/>
      <c r="B107" s="9"/>
      <c r="C107" s="9"/>
      <c r="D107" s="9"/>
      <c r="E107" s="9"/>
      <c r="F107" s="9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</row>
    <row r="108" spans="1:18">
      <c r="A108" s="9"/>
      <c r="B108" s="9"/>
      <c r="C108" s="9"/>
      <c r="D108" s="9"/>
      <c r="E108" s="9"/>
      <c r="F108" s="9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</row>
    <row r="109" spans="1:18">
      <c r="A109" s="9"/>
      <c r="B109" s="9"/>
      <c r="C109" s="9"/>
      <c r="D109" s="9"/>
      <c r="E109" s="9"/>
      <c r="F109" s="9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</row>
    <row r="110" spans="1:18">
      <c r="A110" s="9"/>
      <c r="B110" s="9"/>
      <c r="C110" s="9"/>
      <c r="D110" s="9"/>
      <c r="E110" s="9"/>
      <c r="F110" s="9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</row>
    <row r="111" spans="1:18">
      <c r="A111" s="9"/>
      <c r="B111" s="9"/>
      <c r="C111" s="9"/>
      <c r="D111" s="9"/>
      <c r="E111" s="9"/>
      <c r="F111" s="9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</row>
    <row r="112" spans="1:18">
      <c r="A112" s="9"/>
      <c r="B112" s="9"/>
      <c r="C112" s="9"/>
      <c r="D112" s="9"/>
      <c r="E112" s="9"/>
      <c r="F112" s="9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</row>
    <row r="113" spans="1:18">
      <c r="A113" s="9"/>
      <c r="B113" s="9"/>
      <c r="C113" s="9"/>
      <c r="D113" s="9"/>
      <c r="E113" s="9"/>
      <c r="F113" s="9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</row>
    <row r="114" spans="1:18">
      <c r="A114" s="9"/>
      <c r="B114" s="9"/>
      <c r="C114" s="9"/>
      <c r="D114" s="9"/>
      <c r="E114" s="9"/>
      <c r="F114" s="9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</row>
    <row r="115" spans="1:18">
      <c r="A115" s="9"/>
      <c r="B115" s="9"/>
      <c r="C115" s="9"/>
      <c r="D115" s="9"/>
      <c r="E115" s="9"/>
      <c r="F115" s="9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</row>
    <row r="116" spans="1:18">
      <c r="A116" s="9"/>
      <c r="B116" s="9"/>
      <c r="C116" s="9"/>
      <c r="D116" s="9"/>
      <c r="E116" s="9"/>
      <c r="F116" s="9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</row>
    <row r="117" spans="1:18">
      <c r="A117" s="9"/>
      <c r="B117" s="9"/>
      <c r="C117" s="9"/>
      <c r="D117" s="9"/>
      <c r="E117" s="9"/>
      <c r="F117" s="9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</row>
    <row r="118" spans="1:18">
      <c r="A118" s="9"/>
      <c r="B118" s="9"/>
      <c r="C118" s="9"/>
      <c r="D118" s="9"/>
      <c r="E118" s="9"/>
      <c r="F118" s="9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</row>
    <row r="119" spans="1:18">
      <c r="A119" s="9"/>
      <c r="B119" s="9"/>
      <c r="C119" s="9"/>
      <c r="D119" s="9"/>
      <c r="E119" s="9"/>
      <c r="F119" s="9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</row>
    <row r="120" spans="1:18">
      <c r="A120" s="9"/>
      <c r="B120" s="9"/>
      <c r="C120" s="9"/>
      <c r="D120" s="9"/>
      <c r="E120" s="9"/>
      <c r="F120" s="9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</row>
    <row r="121" spans="1:18">
      <c r="A121" s="9"/>
      <c r="B121" s="9"/>
      <c r="C121" s="9"/>
      <c r="D121" s="9"/>
      <c r="E121" s="9"/>
      <c r="F121" s="9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</row>
    <row r="122" spans="1:18">
      <c r="A122" s="9"/>
      <c r="B122" s="9"/>
      <c r="C122" s="9"/>
      <c r="D122" s="9"/>
      <c r="E122" s="9"/>
      <c r="F122" s="9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</row>
    <row r="123" spans="1:18">
      <c r="A123" s="9"/>
      <c r="B123" s="9"/>
      <c r="C123" s="9"/>
      <c r="D123" s="9"/>
      <c r="E123" s="9"/>
      <c r="F123" s="9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</row>
    <row r="124" spans="1:18">
      <c r="A124" s="9"/>
      <c r="B124" s="9"/>
      <c r="C124" s="9"/>
      <c r="D124" s="9"/>
      <c r="E124" s="9"/>
      <c r="F124" s="9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</row>
    <row r="125" spans="1:18">
      <c r="A125" s="9"/>
      <c r="B125" s="9"/>
      <c r="C125" s="9"/>
      <c r="D125" s="9"/>
      <c r="E125" s="9"/>
      <c r="F125" s="9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</row>
    <row r="126" spans="1:18">
      <c r="A126" s="9"/>
      <c r="B126" s="9"/>
      <c r="C126" s="9"/>
      <c r="D126" s="9"/>
      <c r="E126" s="9"/>
      <c r="F126" s="9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</row>
    <row r="127" spans="1:18">
      <c r="A127" s="9"/>
      <c r="B127" s="9"/>
      <c r="C127" s="9"/>
      <c r="D127" s="9"/>
      <c r="E127" s="9"/>
      <c r="F127" s="9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</row>
    <row r="128" spans="1:18">
      <c r="A128" s="9"/>
      <c r="B128" s="9"/>
      <c r="C128" s="9"/>
      <c r="D128" s="9"/>
      <c r="E128" s="9"/>
      <c r="F128" s="9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</row>
    <row r="129" spans="1:18">
      <c r="A129" s="9"/>
      <c r="B129" s="9"/>
      <c r="C129" s="9"/>
      <c r="D129" s="9"/>
      <c r="E129" s="9"/>
      <c r="F129" s="9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</row>
    <row r="130" spans="1:18">
      <c r="A130" s="9"/>
      <c r="B130" s="9"/>
      <c r="C130" s="9"/>
      <c r="D130" s="9"/>
      <c r="E130" s="9"/>
      <c r="F130" s="9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</row>
    <row r="131" spans="1:18">
      <c r="A131" s="9"/>
      <c r="B131" s="9"/>
      <c r="C131" s="9"/>
      <c r="D131" s="9"/>
      <c r="E131" s="9"/>
      <c r="F131" s="9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</row>
    <row r="132" spans="1:18">
      <c r="A132" s="9"/>
      <c r="B132" s="9"/>
      <c r="C132" s="9"/>
      <c r="D132" s="9"/>
      <c r="E132" s="9"/>
      <c r="F132" s="9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</row>
    <row r="133" spans="1:18">
      <c r="A133" s="9"/>
      <c r="B133" s="9"/>
      <c r="C133" s="9"/>
      <c r="D133" s="9"/>
      <c r="E133" s="9"/>
      <c r="F133" s="9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</row>
    <row r="134" spans="1:18">
      <c r="A134" s="9"/>
      <c r="B134" s="9"/>
      <c r="C134" s="9"/>
      <c r="D134" s="9"/>
      <c r="E134" s="9"/>
      <c r="F134" s="9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</row>
    <row r="135" spans="1:18">
      <c r="A135" s="9"/>
      <c r="B135" s="9"/>
      <c r="C135" s="9"/>
      <c r="D135" s="9"/>
      <c r="E135" s="9"/>
      <c r="F135" s="9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</row>
    <row r="136" spans="1:18">
      <c r="A136" s="9"/>
      <c r="B136" s="9"/>
      <c r="C136" s="9"/>
      <c r="D136" s="9"/>
      <c r="E136" s="9"/>
      <c r="F136" s="9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</row>
    <row r="137" spans="1:18">
      <c r="A137" s="9"/>
      <c r="B137" s="9"/>
      <c r="C137" s="9"/>
      <c r="D137" s="9"/>
      <c r="E137" s="9"/>
      <c r="F137" s="9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</row>
    <row r="138" spans="1:18">
      <c r="A138" s="9"/>
      <c r="B138" s="9"/>
      <c r="C138" s="9"/>
      <c r="D138" s="9"/>
      <c r="E138" s="9"/>
      <c r="F138" s="9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</row>
    <row r="139" spans="1:18">
      <c r="A139" s="9"/>
      <c r="B139" s="9"/>
      <c r="C139" s="9"/>
      <c r="D139" s="9"/>
      <c r="E139" s="9"/>
      <c r="F139" s="9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</row>
    <row r="140" spans="1:18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</row>
    <row r="141" spans="1:18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</row>
    <row r="142" spans="1:18">
      <c r="A142" s="9"/>
      <c r="B142" s="9"/>
      <c r="C142" s="9"/>
      <c r="D142" s="9"/>
      <c r="E142" s="9"/>
      <c r="F142" s="9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</row>
    <row r="143" spans="1:18">
      <c r="A143" s="9"/>
      <c r="B143" s="9"/>
      <c r="C143" s="9"/>
      <c r="D143" s="9"/>
      <c r="E143" s="9"/>
      <c r="F143" s="9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</row>
    <row r="144" spans="1:18">
      <c r="A144" s="9"/>
      <c r="B144" s="9"/>
      <c r="C144" s="9"/>
      <c r="D144" s="9"/>
      <c r="E144" s="9"/>
      <c r="F144" s="9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</row>
    <row r="145" spans="1:18">
      <c r="A145" s="9"/>
      <c r="B145" s="9"/>
      <c r="C145" s="9"/>
      <c r="D145" s="9"/>
      <c r="E145" s="9"/>
      <c r="F145" s="9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</row>
    <row r="146" spans="1:18">
      <c r="A146" s="9"/>
      <c r="B146" s="9"/>
      <c r="C146" s="9"/>
      <c r="D146" s="9"/>
      <c r="E146" s="9"/>
      <c r="F146" s="9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</row>
    <row r="147" spans="1:18">
      <c r="A147" s="9"/>
      <c r="B147" s="9"/>
      <c r="C147" s="9"/>
      <c r="D147" s="9"/>
      <c r="E147" s="9"/>
      <c r="F147" s="9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</row>
    <row r="148" spans="1:18">
      <c r="A148" s="9"/>
      <c r="B148" s="9"/>
      <c r="C148" s="9"/>
      <c r="D148" s="9"/>
      <c r="E148" s="9"/>
      <c r="F148" s="9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</row>
    <row r="149" spans="1:18">
      <c r="A149" s="9"/>
      <c r="B149" s="9"/>
      <c r="C149" s="9"/>
      <c r="D149" s="9"/>
      <c r="E149" s="9"/>
      <c r="F149" s="9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</row>
    <row r="150" spans="1:18">
      <c r="A150" s="9"/>
      <c r="B150" s="9"/>
      <c r="C150" s="9"/>
      <c r="D150" s="9"/>
      <c r="E150" s="9"/>
      <c r="F150" s="9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</row>
    <row r="151" spans="1:18">
      <c r="A151" s="9"/>
      <c r="B151" s="9"/>
      <c r="C151" s="9"/>
      <c r="D151" s="9"/>
      <c r="E151" s="9"/>
      <c r="F151" s="9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</row>
    <row r="152" spans="1:18">
      <c r="A152" s="9"/>
      <c r="B152" s="9"/>
      <c r="C152" s="9"/>
      <c r="D152" s="9"/>
      <c r="E152" s="9"/>
      <c r="F152" s="9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</row>
    <row r="153" spans="1:18">
      <c r="A153" s="9"/>
      <c r="B153" s="9"/>
      <c r="C153" s="9"/>
      <c r="D153" s="9"/>
      <c r="E153" s="9"/>
      <c r="F153" s="9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</row>
    <row r="154" spans="1:18">
      <c r="A154" s="9"/>
      <c r="B154" s="9"/>
      <c r="C154" s="9"/>
      <c r="D154" s="9"/>
      <c r="E154" s="9"/>
      <c r="F154" s="9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</row>
    <row r="155" spans="1:18">
      <c r="A155" s="9"/>
      <c r="B155" s="9"/>
      <c r="C155" s="9"/>
      <c r="D155" s="9"/>
      <c r="E155" s="9"/>
      <c r="F155" s="9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</row>
    <row r="156" spans="1:18">
      <c r="A156" s="9"/>
      <c r="B156" s="9"/>
      <c r="C156" s="9"/>
      <c r="D156" s="9"/>
      <c r="E156" s="9"/>
      <c r="F156" s="9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</row>
    <row r="157" spans="1:18">
      <c r="A157" s="9"/>
      <c r="B157" s="9"/>
      <c r="C157" s="9"/>
      <c r="D157" s="9"/>
      <c r="E157" s="9"/>
      <c r="F157" s="9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</row>
    <row r="158" spans="1:18">
      <c r="A158" s="9"/>
      <c r="B158" s="9"/>
      <c r="C158" s="9"/>
      <c r="D158" s="9"/>
      <c r="E158" s="9"/>
      <c r="F158" s="9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</row>
    <row r="159" spans="1:18">
      <c r="A159" s="9"/>
      <c r="B159" s="9"/>
      <c r="C159" s="9"/>
      <c r="D159" s="9"/>
      <c r="E159" s="9"/>
      <c r="F159" s="9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</row>
    <row r="160" spans="1:18">
      <c r="A160" s="9"/>
      <c r="B160" s="9"/>
      <c r="C160" s="9"/>
      <c r="D160" s="9"/>
      <c r="E160" s="9"/>
      <c r="F160" s="9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</row>
    <row r="161" spans="1:18">
      <c r="A161" s="9"/>
      <c r="B161" s="9"/>
      <c r="C161" s="9"/>
      <c r="D161" s="9"/>
      <c r="E161" s="9"/>
      <c r="F161" s="9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</row>
    <row r="162" spans="1:18">
      <c r="A162" s="9"/>
      <c r="B162" s="9"/>
      <c r="C162" s="9"/>
      <c r="D162" s="9"/>
      <c r="E162" s="9"/>
      <c r="F162" s="9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</row>
    <row r="163" spans="1:18">
      <c r="A163" s="9"/>
      <c r="B163" s="9"/>
      <c r="C163" s="9"/>
      <c r="D163" s="9"/>
      <c r="E163" s="9"/>
      <c r="F163" s="9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</row>
    <row r="164" spans="1:18">
      <c r="A164" s="9"/>
      <c r="B164" s="9"/>
      <c r="C164" s="9"/>
      <c r="D164" s="9"/>
      <c r="E164" s="9"/>
      <c r="F164" s="9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</row>
    <row r="165" spans="1:18">
      <c r="A165" s="9"/>
      <c r="B165" s="9"/>
      <c r="C165" s="9"/>
      <c r="D165" s="9"/>
      <c r="E165" s="9"/>
      <c r="F165" s="9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</row>
    <row r="166" spans="1:18">
      <c r="A166" s="9"/>
      <c r="B166" s="9"/>
      <c r="C166" s="9"/>
      <c r="D166" s="9"/>
      <c r="E166" s="9"/>
      <c r="F166" s="9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</row>
    <row r="167" spans="1:18">
      <c r="A167" s="9"/>
      <c r="B167" s="9"/>
      <c r="C167" s="9"/>
      <c r="D167" s="9"/>
      <c r="E167" s="9"/>
      <c r="F167" s="9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</row>
    <row r="168" spans="1:18">
      <c r="A168" s="9"/>
      <c r="B168" s="9"/>
      <c r="C168" s="9"/>
      <c r="D168" s="9"/>
      <c r="E168" s="9"/>
      <c r="F168" s="9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</row>
    <row r="169" spans="1:18">
      <c r="A169" s="9"/>
      <c r="B169" s="9"/>
      <c r="C169" s="9"/>
      <c r="D169" s="9"/>
      <c r="E169" s="9"/>
      <c r="F169" s="9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</row>
    <row r="170" spans="1:18">
      <c r="A170" s="9"/>
      <c r="B170" s="9"/>
      <c r="C170" s="9"/>
      <c r="D170" s="9"/>
      <c r="E170" s="9"/>
      <c r="F170" s="9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</row>
    <row r="171" spans="1:18">
      <c r="A171" s="9"/>
      <c r="B171" s="9"/>
      <c r="C171" s="9"/>
      <c r="D171" s="9"/>
      <c r="E171" s="9"/>
      <c r="F171" s="9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</row>
    <row r="172" spans="1:18">
      <c r="A172" s="9"/>
      <c r="B172" s="9"/>
      <c r="C172" s="9"/>
      <c r="D172" s="9"/>
      <c r="E172" s="9"/>
      <c r="F172" s="9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</row>
    <row r="173" spans="1:18">
      <c r="A173" s="9"/>
      <c r="B173" s="9"/>
      <c r="C173" s="9"/>
      <c r="D173" s="9"/>
      <c r="E173" s="9"/>
      <c r="F173" s="9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</row>
    <row r="174" spans="1:18">
      <c r="A174" s="9"/>
      <c r="B174" s="9"/>
      <c r="C174" s="9"/>
      <c r="D174" s="9"/>
      <c r="E174" s="9"/>
      <c r="F174" s="9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</row>
    <row r="175" spans="1:18">
      <c r="A175" s="9"/>
      <c r="B175" s="9"/>
      <c r="C175" s="9"/>
      <c r="D175" s="9"/>
      <c r="E175" s="9"/>
      <c r="F175" s="9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</row>
    <row r="176" spans="1:18">
      <c r="A176" s="9"/>
      <c r="B176" s="9"/>
      <c r="C176" s="9"/>
      <c r="D176" s="9"/>
      <c r="E176" s="9"/>
      <c r="F176" s="9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</row>
    <row r="177" spans="1:18">
      <c r="A177" s="9"/>
      <c r="B177" s="9"/>
      <c r="C177" s="9"/>
      <c r="D177" s="9"/>
      <c r="E177" s="9"/>
      <c r="F177" s="9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</row>
    <row r="178" spans="1:18">
      <c r="A178" s="9"/>
      <c r="B178" s="9"/>
      <c r="C178" s="9"/>
      <c r="D178" s="9"/>
      <c r="E178" s="9"/>
      <c r="F178" s="9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</row>
    <row r="179" spans="1:18">
      <c r="A179" s="9"/>
      <c r="B179" s="9"/>
      <c r="C179" s="9"/>
      <c r="D179" s="9"/>
      <c r="E179" s="9"/>
      <c r="F179" s="9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</row>
    <row r="180" spans="1:18">
      <c r="A180" s="9"/>
      <c r="B180" s="9"/>
      <c r="C180" s="9"/>
      <c r="D180" s="9"/>
      <c r="E180" s="9"/>
      <c r="F180" s="9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</row>
    <row r="181" spans="1:18">
      <c r="A181" s="9"/>
      <c r="B181" s="9"/>
      <c r="C181" s="9"/>
      <c r="D181" s="9"/>
      <c r="E181" s="9"/>
      <c r="F181" s="9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</row>
    <row r="182" spans="1:18">
      <c r="A182" s="9"/>
      <c r="B182" s="9"/>
      <c r="C182" s="9"/>
      <c r="D182" s="9"/>
      <c r="E182" s="9"/>
      <c r="F182" s="9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</row>
    <row r="183" spans="1:18">
      <c r="A183" s="9"/>
      <c r="B183" s="9"/>
      <c r="C183" s="9"/>
      <c r="D183" s="9"/>
      <c r="E183" s="9"/>
      <c r="F183" s="9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</row>
    <row r="184" spans="1:18">
      <c r="A184" s="9"/>
      <c r="B184" s="9"/>
      <c r="C184" s="9"/>
      <c r="D184" s="9"/>
      <c r="E184" s="9"/>
      <c r="F184" s="9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</row>
    <row r="185" spans="1:18">
      <c r="A185" s="9"/>
      <c r="B185" s="9"/>
      <c r="C185" s="9"/>
      <c r="D185" s="9"/>
      <c r="E185" s="9"/>
      <c r="F185" s="9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</row>
    <row r="186" spans="1:18">
      <c r="A186" s="9"/>
      <c r="B186" s="9"/>
      <c r="C186" s="9"/>
      <c r="D186" s="9"/>
      <c r="E186" s="9"/>
      <c r="F186" s="9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</row>
    <row r="187" spans="1:18">
      <c r="A187" s="9"/>
      <c r="B187" s="9"/>
      <c r="C187" s="9"/>
      <c r="D187" s="9"/>
      <c r="E187" s="9"/>
      <c r="F187" s="9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</row>
    <row r="188" spans="1:18">
      <c r="A188" s="9"/>
      <c r="B188" s="9"/>
      <c r="C188" s="9"/>
      <c r="D188" s="9"/>
      <c r="E188" s="9"/>
      <c r="F188" s="9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</row>
    <row r="189" spans="1:18">
      <c r="A189" s="9"/>
      <c r="B189" s="9"/>
      <c r="C189" s="9"/>
      <c r="D189" s="9"/>
      <c r="E189" s="9"/>
      <c r="F189" s="9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</row>
    <row r="190" spans="1:18">
      <c r="A190" s="9"/>
      <c r="B190" s="9"/>
      <c r="C190" s="9"/>
      <c r="D190" s="9"/>
      <c r="E190" s="9"/>
      <c r="F190" s="9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</row>
    <row r="191" spans="1:18">
      <c r="A191" s="9"/>
      <c r="B191" s="9"/>
      <c r="C191" s="9"/>
      <c r="D191" s="9"/>
      <c r="E191" s="9"/>
      <c r="F191" s="9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</row>
    <row r="192" spans="1:18">
      <c r="A192" s="9"/>
      <c r="B192" s="9"/>
      <c r="C192" s="9"/>
      <c r="D192" s="9"/>
      <c r="E192" s="9"/>
      <c r="F192" s="9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</row>
    <row r="193" spans="1:18">
      <c r="A193" s="9"/>
      <c r="B193" s="9"/>
      <c r="C193" s="9"/>
      <c r="D193" s="9"/>
      <c r="E193" s="9"/>
      <c r="F193" s="9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</row>
    <row r="194" spans="1:18">
      <c r="A194" s="9"/>
      <c r="B194" s="9"/>
      <c r="C194" s="9"/>
      <c r="D194" s="9"/>
      <c r="E194" s="9"/>
      <c r="F194" s="9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</row>
    <row r="195" spans="1:18">
      <c r="A195" s="9"/>
      <c r="B195" s="9"/>
      <c r="C195" s="9"/>
      <c r="D195" s="9"/>
      <c r="E195" s="9"/>
      <c r="F195" s="9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</row>
    <row r="196" spans="1:18">
      <c r="A196" s="9"/>
      <c r="B196" s="9"/>
      <c r="C196" s="9"/>
      <c r="D196" s="9"/>
      <c r="E196" s="9"/>
      <c r="F196" s="9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</row>
    <row r="197" spans="1:18">
      <c r="A197" s="9"/>
      <c r="B197" s="9"/>
      <c r="C197" s="9"/>
      <c r="D197" s="9"/>
      <c r="E197" s="9"/>
      <c r="F197" s="9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</row>
    <row r="198" spans="1:18">
      <c r="A198" s="9"/>
      <c r="B198" s="9"/>
      <c r="C198" s="9"/>
      <c r="D198" s="9"/>
      <c r="E198" s="9"/>
      <c r="F198" s="9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</row>
    <row r="199" spans="1:18">
      <c r="A199" s="9"/>
      <c r="B199" s="9"/>
      <c r="C199" s="9"/>
      <c r="D199" s="9"/>
      <c r="E199" s="9"/>
      <c r="F199" s="9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</row>
    <row r="200" spans="1:18">
      <c r="A200" s="9"/>
      <c r="B200" s="9"/>
      <c r="C200" s="9"/>
      <c r="D200" s="9"/>
      <c r="E200" s="9"/>
      <c r="F200" s="9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55"/>
  <sheetViews>
    <sheetView workbookViewId="0">
      <selection activeCell="B1" sqref="B$1:B$1048576"/>
    </sheetView>
  </sheetViews>
  <sheetFormatPr defaultColWidth="8.72727272727273" defaultRowHeight="14" outlineLevelCol="3"/>
  <cols>
    <col min="1" max="1" width="3.54545454545455" customWidth="1"/>
    <col min="2" max="2" width="9.54545454545454" customWidth="1"/>
    <col min="3" max="3" width="7.54545454545455" customWidth="1"/>
    <col min="4" max="4" width="6.54545454545455" customWidth="1"/>
  </cols>
  <sheetData>
    <row r="1" spans="1:4">
      <c r="A1">
        <v>20</v>
      </c>
      <c r="B1" t="s">
        <v>486</v>
      </c>
      <c r="C1">
        <v>147</v>
      </c>
      <c r="D1">
        <v>1</v>
      </c>
    </row>
    <row r="2" spans="1:4">
      <c r="A2">
        <v>7</v>
      </c>
      <c r="B2" t="s">
        <v>125</v>
      </c>
      <c r="C2">
        <v>0</v>
      </c>
      <c r="D2">
        <v>0</v>
      </c>
    </row>
    <row r="3" spans="1:4">
      <c r="A3">
        <v>8</v>
      </c>
      <c r="B3" t="s">
        <v>177</v>
      </c>
      <c r="C3">
        <v>754</v>
      </c>
      <c r="D3">
        <v>3282</v>
      </c>
    </row>
    <row r="4" spans="1:4">
      <c r="A4">
        <v>21</v>
      </c>
      <c r="B4" t="s">
        <v>514</v>
      </c>
      <c r="C4">
        <v>0</v>
      </c>
      <c r="D4">
        <v>0</v>
      </c>
    </row>
    <row r="5" spans="1:4">
      <c r="A5">
        <v>25</v>
      </c>
      <c r="B5" t="s">
        <v>596</v>
      </c>
      <c r="C5">
        <v>0</v>
      </c>
      <c r="D5">
        <v>165</v>
      </c>
    </row>
    <row r="6" spans="1:4">
      <c r="A6">
        <v>2</v>
      </c>
      <c r="B6" t="s">
        <v>53</v>
      </c>
      <c r="C6">
        <v>32217</v>
      </c>
      <c r="D6">
        <v>32405</v>
      </c>
    </row>
    <row r="7" spans="1:4">
      <c r="A7">
        <v>6</v>
      </c>
      <c r="B7" t="s">
        <v>111</v>
      </c>
      <c r="C7">
        <v>7217</v>
      </c>
      <c r="D7">
        <v>18860</v>
      </c>
    </row>
    <row r="8" spans="1:4">
      <c r="A8">
        <v>43</v>
      </c>
      <c r="B8" t="s">
        <v>1048</v>
      </c>
      <c r="C8">
        <v>2281</v>
      </c>
      <c r="D8">
        <v>3052</v>
      </c>
    </row>
    <row r="9" spans="1:4">
      <c r="A9">
        <v>49</v>
      </c>
      <c r="B9" t="s">
        <v>1189</v>
      </c>
      <c r="C9">
        <v>0</v>
      </c>
      <c r="D9">
        <v>0</v>
      </c>
    </row>
    <row r="10" spans="1:4">
      <c r="A10">
        <v>22</v>
      </c>
      <c r="B10" t="s">
        <v>530</v>
      </c>
      <c r="C10">
        <v>17040</v>
      </c>
      <c r="D10">
        <v>39800</v>
      </c>
    </row>
    <row r="11" spans="1:4">
      <c r="A11">
        <v>48</v>
      </c>
      <c r="B11" t="s">
        <v>1167</v>
      </c>
      <c r="C11">
        <v>0</v>
      </c>
      <c r="D11">
        <v>0</v>
      </c>
    </row>
    <row r="12" spans="1:4">
      <c r="A12">
        <v>35</v>
      </c>
      <c r="B12" t="s">
        <v>872</v>
      </c>
      <c r="C12">
        <v>0</v>
      </c>
      <c r="D12">
        <v>0</v>
      </c>
    </row>
    <row r="13" spans="1:4">
      <c r="A13">
        <v>29</v>
      </c>
      <c r="B13" t="s">
        <v>712</v>
      </c>
      <c r="C13">
        <v>1433</v>
      </c>
      <c r="D13">
        <v>38</v>
      </c>
    </row>
    <row r="14" spans="1:4">
      <c r="A14">
        <v>14</v>
      </c>
      <c r="B14" t="s">
        <v>322</v>
      </c>
      <c r="C14">
        <v>1322</v>
      </c>
      <c r="D14">
        <v>1328</v>
      </c>
    </row>
    <row r="15" spans="1:4">
      <c r="A15">
        <v>39</v>
      </c>
      <c r="B15" t="s">
        <v>951</v>
      </c>
      <c r="C15">
        <v>0</v>
      </c>
      <c r="D15">
        <v>0</v>
      </c>
    </row>
    <row r="16" spans="1:4">
      <c r="A16">
        <v>24</v>
      </c>
      <c r="B16" t="s">
        <v>580</v>
      </c>
      <c r="C16">
        <v>148837</v>
      </c>
      <c r="D16">
        <v>19320</v>
      </c>
    </row>
    <row r="17" spans="1:4">
      <c r="A17">
        <v>33</v>
      </c>
      <c r="B17" t="s">
        <v>819</v>
      </c>
      <c r="C17">
        <v>0</v>
      </c>
      <c r="D17">
        <v>0</v>
      </c>
    </row>
    <row r="18" spans="1:4">
      <c r="A18">
        <v>34</v>
      </c>
      <c r="B18" t="s">
        <v>847</v>
      </c>
      <c r="C18">
        <v>0</v>
      </c>
      <c r="D18">
        <v>0</v>
      </c>
    </row>
    <row r="19" spans="1:4">
      <c r="A19">
        <v>17</v>
      </c>
      <c r="B19" t="s">
        <v>410</v>
      </c>
      <c r="C19">
        <v>211</v>
      </c>
      <c r="D19">
        <v>90</v>
      </c>
    </row>
    <row r="20" spans="1:4">
      <c r="A20">
        <v>5</v>
      </c>
      <c r="B20" t="s">
        <v>80</v>
      </c>
      <c r="C20">
        <v>924</v>
      </c>
      <c r="D20">
        <v>1104</v>
      </c>
    </row>
    <row r="21" spans="1:4">
      <c r="A21">
        <v>28</v>
      </c>
      <c r="B21" t="s">
        <v>681</v>
      </c>
      <c r="C21">
        <v>0</v>
      </c>
      <c r="D21">
        <v>0</v>
      </c>
    </row>
    <row r="22" spans="1:4">
      <c r="A22">
        <v>4</v>
      </c>
      <c r="B22" t="s">
        <v>58</v>
      </c>
      <c r="C22">
        <v>173</v>
      </c>
      <c r="D22">
        <v>2487</v>
      </c>
    </row>
    <row r="23" spans="1:4">
      <c r="A23">
        <v>11</v>
      </c>
      <c r="B23" t="s">
        <v>265</v>
      </c>
      <c r="C23">
        <v>0</v>
      </c>
      <c r="D23">
        <v>2375</v>
      </c>
    </row>
    <row r="24" spans="1:4">
      <c r="A24">
        <v>9</v>
      </c>
      <c r="B24" t="s">
        <v>211</v>
      </c>
      <c r="C24">
        <v>16794</v>
      </c>
      <c r="D24">
        <v>23186</v>
      </c>
    </row>
    <row r="25" spans="1:4">
      <c r="A25">
        <v>10</v>
      </c>
      <c r="B25" t="s">
        <v>237</v>
      </c>
      <c r="C25">
        <v>8196</v>
      </c>
      <c r="D25">
        <v>10084</v>
      </c>
    </row>
    <row r="26" spans="1:4">
      <c r="A26">
        <v>12</v>
      </c>
      <c r="B26" t="s">
        <v>289</v>
      </c>
      <c r="C26">
        <v>0</v>
      </c>
      <c r="D26">
        <v>0</v>
      </c>
    </row>
    <row r="27" spans="1:4">
      <c r="A27">
        <v>19</v>
      </c>
      <c r="B27" t="s">
        <v>462</v>
      </c>
      <c r="C27">
        <v>11913</v>
      </c>
      <c r="D27">
        <v>47932</v>
      </c>
    </row>
    <row r="28" spans="1:4">
      <c r="A28">
        <v>54</v>
      </c>
      <c r="B28" t="s">
        <v>1361</v>
      </c>
      <c r="C28">
        <v>6547</v>
      </c>
      <c r="D28">
        <v>6900</v>
      </c>
    </row>
    <row r="29" spans="1:4">
      <c r="A29">
        <v>0</v>
      </c>
      <c r="B29" t="s">
        <v>5</v>
      </c>
      <c r="C29">
        <v>1417</v>
      </c>
      <c r="D29">
        <v>1992</v>
      </c>
    </row>
    <row r="30" spans="1:4">
      <c r="A30">
        <v>13</v>
      </c>
      <c r="B30" t="s">
        <v>306</v>
      </c>
      <c r="C30">
        <v>8436</v>
      </c>
      <c r="D30">
        <v>12394</v>
      </c>
    </row>
    <row r="31" spans="1:4">
      <c r="A31">
        <v>31</v>
      </c>
      <c r="B31" t="s">
        <v>773</v>
      </c>
      <c r="C31">
        <v>0</v>
      </c>
      <c r="D31">
        <v>0</v>
      </c>
    </row>
    <row r="32" spans="1:4">
      <c r="A32">
        <v>1</v>
      </c>
      <c r="B32" t="s">
        <v>18</v>
      </c>
      <c r="C32">
        <v>0</v>
      </c>
      <c r="D32">
        <v>0</v>
      </c>
    </row>
    <row r="33" spans="1:4">
      <c r="A33">
        <v>44</v>
      </c>
      <c r="B33" t="s">
        <v>1076</v>
      </c>
      <c r="C33">
        <v>0</v>
      </c>
      <c r="D33">
        <v>0</v>
      </c>
    </row>
    <row r="34" spans="1:4">
      <c r="A34">
        <v>37</v>
      </c>
      <c r="B34" t="s">
        <v>903</v>
      </c>
      <c r="C34">
        <v>2816</v>
      </c>
      <c r="D34">
        <v>2815</v>
      </c>
    </row>
    <row r="35" spans="1:4">
      <c r="A35">
        <v>32</v>
      </c>
      <c r="B35" t="s">
        <v>790</v>
      </c>
      <c r="C35">
        <v>21837</v>
      </c>
      <c r="D35">
        <v>3511</v>
      </c>
    </row>
    <row r="36" spans="1:4">
      <c r="A36">
        <v>42</v>
      </c>
      <c r="B36" t="s">
        <v>1001</v>
      </c>
      <c r="C36">
        <v>0</v>
      </c>
      <c r="D36">
        <v>0</v>
      </c>
    </row>
    <row r="37" spans="1:4">
      <c r="A37">
        <v>46</v>
      </c>
      <c r="B37" t="s">
        <v>1112</v>
      </c>
      <c r="C37">
        <v>0</v>
      </c>
      <c r="D37">
        <v>0</v>
      </c>
    </row>
    <row r="38" spans="1:4">
      <c r="A38">
        <v>16</v>
      </c>
      <c r="B38" t="s">
        <v>378</v>
      </c>
      <c r="C38">
        <v>5914</v>
      </c>
      <c r="D38">
        <v>8174</v>
      </c>
    </row>
    <row r="39" spans="1:4">
      <c r="A39">
        <v>18</v>
      </c>
      <c r="B39" t="s">
        <v>427</v>
      </c>
      <c r="C39">
        <v>0</v>
      </c>
      <c r="D39">
        <v>0</v>
      </c>
    </row>
    <row r="40" spans="1:4">
      <c r="A40">
        <v>38</v>
      </c>
      <c r="B40" t="s">
        <v>924</v>
      </c>
      <c r="C40">
        <v>2876</v>
      </c>
      <c r="D40">
        <v>5876</v>
      </c>
    </row>
    <row r="41" spans="1:4">
      <c r="A41">
        <v>27</v>
      </c>
      <c r="B41" t="s">
        <v>661</v>
      </c>
      <c r="C41">
        <v>0</v>
      </c>
      <c r="D41">
        <v>3</v>
      </c>
    </row>
    <row r="42" spans="1:4">
      <c r="A42">
        <v>30</v>
      </c>
      <c r="B42" t="s">
        <v>742</v>
      </c>
      <c r="C42">
        <v>0</v>
      </c>
      <c r="D42">
        <v>0</v>
      </c>
    </row>
    <row r="43" spans="1:4">
      <c r="A43">
        <v>47</v>
      </c>
      <c r="B43" t="s">
        <v>1135</v>
      </c>
      <c r="C43">
        <v>0</v>
      </c>
      <c r="D43">
        <v>0</v>
      </c>
    </row>
    <row r="44" spans="1:4">
      <c r="A44">
        <v>15</v>
      </c>
      <c r="B44" t="s">
        <v>347</v>
      </c>
      <c r="C44">
        <v>0</v>
      </c>
      <c r="D44">
        <v>0</v>
      </c>
    </row>
    <row r="45" spans="1:4">
      <c r="A45">
        <v>23</v>
      </c>
      <c r="B45" t="s">
        <v>556</v>
      </c>
      <c r="C45">
        <v>5537</v>
      </c>
      <c r="D45">
        <v>197</v>
      </c>
    </row>
    <row r="46" spans="1:4">
      <c r="A46">
        <v>40</v>
      </c>
      <c r="B46" t="s">
        <v>964</v>
      </c>
      <c r="C46">
        <v>0</v>
      </c>
      <c r="D46">
        <v>0</v>
      </c>
    </row>
    <row r="47" spans="1:4">
      <c r="A47">
        <v>26</v>
      </c>
      <c r="B47" t="s">
        <v>646</v>
      </c>
      <c r="C47">
        <v>1524</v>
      </c>
      <c r="D47">
        <v>2812</v>
      </c>
    </row>
    <row r="48" spans="1:4">
      <c r="A48">
        <v>52</v>
      </c>
      <c r="B48" t="s">
        <v>1311</v>
      </c>
      <c r="C48">
        <v>5862</v>
      </c>
      <c r="D48">
        <v>10182</v>
      </c>
    </row>
    <row r="49" spans="1:4">
      <c r="A49">
        <v>53</v>
      </c>
      <c r="B49" t="s">
        <v>1339</v>
      </c>
      <c r="C49">
        <v>10301</v>
      </c>
      <c r="D49">
        <v>10326</v>
      </c>
    </row>
    <row r="50" spans="1:4">
      <c r="A50">
        <v>45</v>
      </c>
      <c r="B50" t="s">
        <v>1091</v>
      </c>
      <c r="C50">
        <v>0</v>
      </c>
      <c r="D50">
        <v>1052</v>
      </c>
    </row>
    <row r="51" spans="1:4">
      <c r="A51">
        <v>50</v>
      </c>
      <c r="B51" t="s">
        <v>1228</v>
      </c>
      <c r="C51">
        <v>0</v>
      </c>
      <c r="D51">
        <v>0</v>
      </c>
    </row>
    <row r="52" spans="1:4">
      <c r="A52">
        <v>3</v>
      </c>
      <c r="B52" t="s">
        <v>56</v>
      </c>
      <c r="C52">
        <v>897</v>
      </c>
      <c r="D52">
        <v>2810</v>
      </c>
    </row>
    <row r="53" spans="1:4">
      <c r="A53">
        <v>51</v>
      </c>
      <c r="B53" t="s">
        <v>1259</v>
      </c>
      <c r="C53">
        <v>0</v>
      </c>
      <c r="D53">
        <v>0</v>
      </c>
    </row>
    <row r="54" spans="1:4">
      <c r="A54">
        <v>41</v>
      </c>
      <c r="B54" t="s">
        <v>991</v>
      </c>
      <c r="C54">
        <v>2088</v>
      </c>
      <c r="D54">
        <v>2324</v>
      </c>
    </row>
    <row r="55" spans="1:4">
      <c r="A55">
        <v>36</v>
      </c>
      <c r="B55" t="s">
        <v>883</v>
      </c>
      <c r="C55">
        <v>5940</v>
      </c>
      <c r="D55">
        <v>5951</v>
      </c>
    </row>
  </sheetData>
  <sortState ref="A1:D55">
    <sortCondition ref="B1"/>
  </sortState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46"/>
  <sheetViews>
    <sheetView workbookViewId="0">
      <selection activeCell="C1" sqref="C1:C46"/>
    </sheetView>
  </sheetViews>
  <sheetFormatPr defaultColWidth="8.72727272727273" defaultRowHeight="14" outlineLevelCol="2"/>
  <cols>
    <col min="1" max="2" width="7.54545454545455" customWidth="1"/>
    <col min="3" max="3" width="6.54545454545455" customWidth="1"/>
  </cols>
  <sheetData>
    <row r="1" spans="1:3">
      <c r="A1" t="s">
        <v>486</v>
      </c>
      <c r="B1" t="s">
        <v>8</v>
      </c>
      <c r="C1">
        <v>4471</v>
      </c>
    </row>
    <row r="2" spans="1:3">
      <c r="A2" t="s">
        <v>177</v>
      </c>
      <c r="B2" t="s">
        <v>8</v>
      </c>
      <c r="C2">
        <v>12664</v>
      </c>
    </row>
    <row r="3" spans="1:3">
      <c r="A3" t="s">
        <v>514</v>
      </c>
      <c r="B3" t="s">
        <v>8</v>
      </c>
      <c r="C3">
        <v>24004</v>
      </c>
    </row>
    <row r="4" spans="1:3">
      <c r="A4" t="s">
        <v>596</v>
      </c>
      <c r="B4" t="s">
        <v>8</v>
      </c>
      <c r="C4">
        <v>22617</v>
      </c>
    </row>
    <row r="5" spans="1:3">
      <c r="A5" t="s">
        <v>53</v>
      </c>
      <c r="B5" t="s">
        <v>8</v>
      </c>
      <c r="C5">
        <v>15079</v>
      </c>
    </row>
    <row r="6" spans="1:3">
      <c r="A6" t="s">
        <v>111</v>
      </c>
      <c r="B6" t="s">
        <v>8</v>
      </c>
      <c r="C6">
        <v>51330</v>
      </c>
    </row>
    <row r="7" spans="1:3">
      <c r="A7" t="s">
        <v>1048</v>
      </c>
      <c r="B7" t="s">
        <v>8</v>
      </c>
      <c r="C7">
        <v>22799</v>
      </c>
    </row>
    <row r="8" spans="1:3">
      <c r="A8" t="s">
        <v>530</v>
      </c>
      <c r="B8" t="s">
        <v>8</v>
      </c>
      <c r="C8">
        <v>30966</v>
      </c>
    </row>
    <row r="9" spans="1:3">
      <c r="A9" t="s">
        <v>1167</v>
      </c>
      <c r="B9" t="s">
        <v>8</v>
      </c>
      <c r="C9">
        <v>2411</v>
      </c>
    </row>
    <row r="10" spans="1:3">
      <c r="A10" t="s">
        <v>872</v>
      </c>
      <c r="B10" t="s">
        <v>8</v>
      </c>
      <c r="C10">
        <v>10994</v>
      </c>
    </row>
    <row r="11" spans="1:3">
      <c r="A11" t="s">
        <v>712</v>
      </c>
      <c r="B11" t="s">
        <v>8</v>
      </c>
      <c r="C11">
        <v>39196</v>
      </c>
    </row>
    <row r="12" spans="1:3">
      <c r="A12" t="s">
        <v>322</v>
      </c>
      <c r="B12" t="s">
        <v>8</v>
      </c>
      <c r="C12">
        <v>14216</v>
      </c>
    </row>
    <row r="13" spans="1:3">
      <c r="A13" t="s">
        <v>951</v>
      </c>
      <c r="B13" t="s">
        <v>8</v>
      </c>
      <c r="C13">
        <v>14540</v>
      </c>
    </row>
    <row r="14" spans="1:3">
      <c r="A14" t="s">
        <v>580</v>
      </c>
      <c r="B14" t="s">
        <v>8</v>
      </c>
      <c r="C14">
        <v>4278</v>
      </c>
    </row>
    <row r="15" spans="1:3">
      <c r="A15" t="s">
        <v>819</v>
      </c>
      <c r="B15" t="s">
        <v>8</v>
      </c>
      <c r="C15">
        <v>20170</v>
      </c>
    </row>
    <row r="16" spans="1:3">
      <c r="A16" t="s">
        <v>410</v>
      </c>
      <c r="B16" t="s">
        <v>8</v>
      </c>
      <c r="C16">
        <v>3520</v>
      </c>
    </row>
    <row r="17" spans="1:3">
      <c r="A17" t="s">
        <v>80</v>
      </c>
      <c r="B17" t="s">
        <v>8</v>
      </c>
      <c r="C17">
        <v>5075</v>
      </c>
    </row>
    <row r="18" spans="1:3">
      <c r="A18" t="s">
        <v>681</v>
      </c>
      <c r="B18" t="s">
        <v>8</v>
      </c>
      <c r="C18">
        <v>27157</v>
      </c>
    </row>
    <row r="19" spans="1:3">
      <c r="A19" t="s">
        <v>58</v>
      </c>
      <c r="B19" t="s">
        <v>8</v>
      </c>
      <c r="C19">
        <v>6178</v>
      </c>
    </row>
    <row r="20" spans="1:3">
      <c r="A20" t="s">
        <v>265</v>
      </c>
      <c r="B20" t="s">
        <v>8</v>
      </c>
      <c r="C20">
        <v>8004</v>
      </c>
    </row>
    <row r="21" spans="1:3">
      <c r="A21" t="s">
        <v>211</v>
      </c>
      <c r="B21" t="s">
        <v>8</v>
      </c>
      <c r="C21">
        <v>40194</v>
      </c>
    </row>
    <row r="22" spans="1:3">
      <c r="A22" t="s">
        <v>237</v>
      </c>
      <c r="B22" t="s">
        <v>8</v>
      </c>
      <c r="C22">
        <v>29630</v>
      </c>
    </row>
    <row r="23" spans="1:3">
      <c r="A23" t="s">
        <v>289</v>
      </c>
      <c r="B23" t="s">
        <v>8</v>
      </c>
      <c r="C23">
        <v>0</v>
      </c>
    </row>
    <row r="24" spans="1:3">
      <c r="A24" t="s">
        <v>1361</v>
      </c>
      <c r="B24" t="s">
        <v>8</v>
      </c>
      <c r="C24">
        <v>44568</v>
      </c>
    </row>
    <row r="25" spans="1:3">
      <c r="A25" t="s">
        <v>306</v>
      </c>
      <c r="B25" t="s">
        <v>8</v>
      </c>
      <c r="C25">
        <v>7048</v>
      </c>
    </row>
    <row r="26" spans="1:3">
      <c r="A26" t="s">
        <v>773</v>
      </c>
      <c r="B26" t="s">
        <v>8</v>
      </c>
      <c r="C26">
        <v>13617</v>
      </c>
    </row>
    <row r="27" spans="1:3">
      <c r="A27" t="s">
        <v>18</v>
      </c>
      <c r="B27" t="s">
        <v>8</v>
      </c>
      <c r="C27">
        <v>37096</v>
      </c>
    </row>
    <row r="28" spans="1:3">
      <c r="A28" t="s">
        <v>1076</v>
      </c>
      <c r="B28" t="s">
        <v>8</v>
      </c>
      <c r="C28">
        <v>12055</v>
      </c>
    </row>
    <row r="29" spans="1:3">
      <c r="A29" t="s">
        <v>903</v>
      </c>
      <c r="B29" t="s">
        <v>8</v>
      </c>
      <c r="C29">
        <v>14096</v>
      </c>
    </row>
    <row r="30" spans="1:3">
      <c r="A30" t="s">
        <v>790</v>
      </c>
      <c r="B30" t="s">
        <v>8</v>
      </c>
      <c r="C30">
        <v>34866</v>
      </c>
    </row>
    <row r="31" spans="1:3">
      <c r="A31" t="s">
        <v>1112</v>
      </c>
      <c r="B31" t="s">
        <v>8</v>
      </c>
      <c r="C31">
        <v>23043</v>
      </c>
    </row>
    <row r="32" spans="1:3">
      <c r="A32" t="s">
        <v>427</v>
      </c>
      <c r="B32" t="s">
        <v>8</v>
      </c>
      <c r="C32">
        <v>43286</v>
      </c>
    </row>
    <row r="33" spans="1:3">
      <c r="A33" t="s">
        <v>924</v>
      </c>
      <c r="B33" t="s">
        <v>8</v>
      </c>
      <c r="C33">
        <v>21272</v>
      </c>
    </row>
    <row r="34" spans="1:3">
      <c r="A34" t="s">
        <v>661</v>
      </c>
      <c r="B34" t="s">
        <v>8</v>
      </c>
      <c r="C34">
        <v>15953</v>
      </c>
    </row>
    <row r="35" spans="1:3">
      <c r="A35" t="s">
        <v>742</v>
      </c>
      <c r="B35" t="s">
        <v>8</v>
      </c>
      <c r="C35">
        <v>63769</v>
      </c>
    </row>
    <row r="36" spans="1:3">
      <c r="A36" t="s">
        <v>1135</v>
      </c>
      <c r="B36" t="s">
        <v>8</v>
      </c>
      <c r="C36">
        <v>14093</v>
      </c>
    </row>
    <row r="37" spans="1:3">
      <c r="A37" t="s">
        <v>556</v>
      </c>
      <c r="B37" t="s">
        <v>8</v>
      </c>
      <c r="C37">
        <v>34025</v>
      </c>
    </row>
    <row r="38" spans="1:3">
      <c r="A38" t="s">
        <v>964</v>
      </c>
      <c r="B38" t="s">
        <v>8</v>
      </c>
      <c r="C38">
        <v>13225</v>
      </c>
    </row>
    <row r="39" spans="1:3">
      <c r="A39" t="s">
        <v>1311</v>
      </c>
      <c r="B39" t="s">
        <v>8</v>
      </c>
      <c r="C39">
        <v>21414</v>
      </c>
    </row>
    <row r="40" spans="1:3">
      <c r="A40" t="s">
        <v>1339</v>
      </c>
      <c r="B40" t="s">
        <v>8</v>
      </c>
      <c r="C40">
        <v>35465</v>
      </c>
    </row>
    <row r="41" spans="1:3">
      <c r="A41" t="s">
        <v>1091</v>
      </c>
      <c r="B41" t="s">
        <v>8</v>
      </c>
      <c r="C41">
        <v>14807</v>
      </c>
    </row>
    <row r="42" spans="1:3">
      <c r="A42" t="s">
        <v>1228</v>
      </c>
      <c r="B42" t="s">
        <v>8</v>
      </c>
      <c r="C42">
        <v>46485</v>
      </c>
    </row>
    <row r="43" spans="1:3">
      <c r="A43" t="s">
        <v>56</v>
      </c>
      <c r="B43" t="s">
        <v>8</v>
      </c>
      <c r="C43">
        <v>14840</v>
      </c>
    </row>
    <row r="44" spans="1:3">
      <c r="A44" t="s">
        <v>1259</v>
      </c>
      <c r="B44" t="s">
        <v>8</v>
      </c>
      <c r="C44">
        <v>50307</v>
      </c>
    </row>
    <row r="45" spans="1:3">
      <c r="A45" t="s">
        <v>991</v>
      </c>
      <c r="B45" t="s">
        <v>8</v>
      </c>
      <c r="C45">
        <v>13233</v>
      </c>
    </row>
    <row r="46" spans="1:3">
      <c r="A46" t="s">
        <v>883</v>
      </c>
      <c r="B46" t="s">
        <v>8</v>
      </c>
      <c r="C46">
        <v>11971</v>
      </c>
    </row>
  </sheetData>
  <sortState ref="A1:C46">
    <sortCondition ref="A1"/>
  </sortState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Sheet1</vt:lpstr>
      <vt:lpstr>Sheet2</vt:lpstr>
      <vt:lpstr>Sheet3</vt:lpstr>
      <vt:lpstr>Sheet4</vt:lpstr>
      <vt:lpstr>Sheet5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86133</dc:creator>
  <cp:lastModifiedBy>86133</cp:lastModifiedBy>
  <dcterms:created xsi:type="dcterms:W3CDTF">2021-07-19T06:22:00Z</dcterms:created>
  <dcterms:modified xsi:type="dcterms:W3CDTF">2021-07-22T04:44:27Z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68A1BE42811546EAA5A08FB1683EC8AA</vt:lpwstr>
  </property>
  <property fmtid="{D5CDD505-2E9C-101B-9397-08002B2CF9AE}" pid="3" name="KSOProductBuildVer">
    <vt:lpwstr>2052-11.1.0.10667</vt:lpwstr>
  </property>
</Properties>
</file>